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06e6e2577a95cafa/Ranatas files/centrum excelencie/prieskum maturanti/Dáta/"/>
    </mc:Choice>
  </mc:AlternateContent>
  <xr:revisionPtr revIDLastSave="122" documentId="8_{AA55A6EA-D834-4A3D-AB97-8AB1E17B9CA2}" xr6:coauthVersionLast="47" xr6:coauthVersionMax="47" xr10:uidLastSave="{275C75E6-C64F-49CE-AD49-15AE41150F05}"/>
  <bookViews>
    <workbookView xWindow="-120" yWindow="-120" windowWidth="29040" windowHeight="15840" xr2:uid="{F664C20F-1EEE-4674-B075-35785A09E996}"/>
  </bookViews>
  <sheets>
    <sheet name="FREQUENCI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48" i="1" l="1"/>
  <c r="F1348" i="1"/>
  <c r="D1348" i="1"/>
  <c r="H1347" i="1"/>
  <c r="F1347" i="1"/>
  <c r="D1347" i="1"/>
  <c r="H1346" i="1"/>
  <c r="F1346" i="1"/>
  <c r="D1346" i="1"/>
  <c r="H1345" i="1"/>
  <c r="F1345" i="1"/>
  <c r="D1345" i="1"/>
  <c r="H1344" i="1"/>
  <c r="F1344" i="1"/>
  <c r="D1344" i="1"/>
  <c r="H1343" i="1"/>
  <c r="F1343" i="1"/>
  <c r="D1343" i="1"/>
  <c r="H1342" i="1"/>
  <c r="F1342" i="1"/>
  <c r="D1342" i="1"/>
  <c r="H1341" i="1"/>
  <c r="F1341" i="1"/>
  <c r="D1341" i="1"/>
  <c r="H1340" i="1"/>
  <c r="F1340" i="1"/>
  <c r="D1340" i="1"/>
  <c r="H1339" i="1"/>
  <c r="F1339" i="1"/>
  <c r="D1339" i="1"/>
  <c r="H1338" i="1"/>
  <c r="F1338" i="1"/>
  <c r="D1338" i="1"/>
  <c r="H1337" i="1"/>
  <c r="F1337" i="1"/>
  <c r="D1337" i="1"/>
  <c r="H1336" i="1"/>
  <c r="F1336" i="1"/>
  <c r="D1336" i="1"/>
  <c r="H1335" i="1"/>
  <c r="F1335" i="1"/>
  <c r="D1335" i="1"/>
  <c r="H1334" i="1"/>
  <c r="F1334" i="1"/>
  <c r="D1334" i="1"/>
  <c r="H1333" i="1"/>
  <c r="F1333" i="1"/>
  <c r="D1333" i="1"/>
  <c r="H1332" i="1"/>
  <c r="F1332" i="1"/>
  <c r="D1332" i="1"/>
  <c r="H1331" i="1"/>
  <c r="F1331" i="1"/>
  <c r="D1331" i="1"/>
  <c r="H1330" i="1"/>
  <c r="F1330" i="1"/>
  <c r="D1330" i="1"/>
  <c r="H1329" i="1"/>
  <c r="F1329" i="1"/>
  <c r="D1329" i="1"/>
  <c r="H1328" i="1"/>
  <c r="F1328" i="1"/>
  <c r="D1328" i="1"/>
  <c r="H1327" i="1"/>
  <c r="F1327" i="1"/>
  <c r="D1327" i="1"/>
  <c r="H1326" i="1"/>
  <c r="F1326" i="1"/>
  <c r="D1326" i="1"/>
  <c r="H1325" i="1"/>
  <c r="F1325" i="1"/>
  <c r="D1325" i="1"/>
  <c r="H1324" i="1"/>
  <c r="F1324" i="1"/>
  <c r="D1324" i="1"/>
  <c r="H1323" i="1"/>
  <c r="F1323" i="1"/>
  <c r="D1323" i="1"/>
  <c r="H1322" i="1"/>
  <c r="F1322" i="1"/>
  <c r="D1322" i="1"/>
  <c r="H1321" i="1"/>
  <c r="F1321" i="1"/>
  <c r="D1321" i="1"/>
  <c r="H1320" i="1"/>
  <c r="F1320" i="1"/>
  <c r="D1320" i="1"/>
  <c r="H1319" i="1"/>
  <c r="F1319" i="1"/>
  <c r="D1319" i="1"/>
  <c r="H1318" i="1"/>
  <c r="F1318" i="1"/>
  <c r="D1318" i="1"/>
  <c r="H1317" i="1"/>
  <c r="F1317" i="1"/>
  <c r="D1317" i="1"/>
  <c r="H1316" i="1"/>
  <c r="F1316" i="1"/>
  <c r="D1316" i="1"/>
  <c r="H1315" i="1"/>
  <c r="F1315" i="1"/>
  <c r="D1315" i="1"/>
  <c r="H1314" i="1"/>
  <c r="F1314" i="1"/>
  <c r="D1314" i="1"/>
  <c r="H1313" i="1"/>
  <c r="F1313" i="1"/>
  <c r="D1313" i="1"/>
  <c r="H1312" i="1"/>
  <c r="F1312" i="1"/>
  <c r="D1312" i="1"/>
  <c r="H1311" i="1"/>
  <c r="F1311" i="1"/>
  <c r="D1311" i="1"/>
  <c r="H1310" i="1"/>
  <c r="F1310" i="1"/>
  <c r="D1310" i="1"/>
  <c r="H1309" i="1"/>
  <c r="F1309" i="1"/>
  <c r="D1309" i="1"/>
  <c r="H1308" i="1"/>
  <c r="F1308" i="1"/>
  <c r="D1308" i="1"/>
  <c r="H1307" i="1"/>
  <c r="F1307" i="1"/>
  <c r="D1307" i="1"/>
  <c r="H1306" i="1"/>
  <c r="F1306" i="1"/>
  <c r="D1306" i="1"/>
  <c r="H1305" i="1"/>
  <c r="F1305" i="1"/>
  <c r="D1305" i="1"/>
  <c r="H1304" i="1"/>
  <c r="F1304" i="1"/>
  <c r="D1304" i="1"/>
  <c r="H1303" i="1"/>
  <c r="F1303" i="1"/>
  <c r="D1303" i="1"/>
  <c r="H1302" i="1"/>
  <c r="F1302" i="1"/>
  <c r="D1302" i="1"/>
  <c r="H1301" i="1"/>
  <c r="F1301" i="1"/>
  <c r="D1301" i="1"/>
  <c r="H1300" i="1"/>
  <c r="F1300" i="1"/>
  <c r="D1300" i="1"/>
  <c r="H1299" i="1"/>
  <c r="F1299" i="1"/>
  <c r="D1299" i="1"/>
  <c r="H1298" i="1"/>
  <c r="F1298" i="1"/>
  <c r="D1298" i="1"/>
  <c r="H1297" i="1"/>
  <c r="F1297" i="1"/>
  <c r="D1297" i="1"/>
  <c r="H1296" i="1"/>
  <c r="F1296" i="1"/>
  <c r="D1296" i="1"/>
  <c r="H1295" i="1"/>
  <c r="F1295" i="1"/>
  <c r="D1295" i="1"/>
  <c r="H1294" i="1"/>
  <c r="F1294" i="1"/>
  <c r="D1294" i="1"/>
  <c r="H1293" i="1"/>
  <c r="F1293" i="1"/>
  <c r="D1293" i="1"/>
  <c r="H1292" i="1"/>
  <c r="F1292" i="1"/>
  <c r="D1292" i="1"/>
  <c r="H1291" i="1"/>
  <c r="F1291" i="1"/>
  <c r="D1291" i="1"/>
  <c r="H1290" i="1"/>
  <c r="F1290" i="1"/>
  <c r="D1290" i="1"/>
  <c r="H1289" i="1"/>
  <c r="F1289" i="1"/>
  <c r="D1289" i="1"/>
  <c r="H1288" i="1"/>
  <c r="F1288" i="1"/>
  <c r="D1288" i="1"/>
  <c r="H1287" i="1"/>
  <c r="F1287" i="1"/>
  <c r="D1287" i="1"/>
  <c r="H1286" i="1"/>
  <c r="F1286" i="1"/>
  <c r="D1286" i="1"/>
  <c r="H1285" i="1"/>
  <c r="F1285" i="1"/>
  <c r="D1285" i="1"/>
  <c r="H1284" i="1"/>
  <c r="F1284" i="1"/>
  <c r="D1284" i="1"/>
  <c r="H1283" i="1"/>
  <c r="F1283" i="1"/>
  <c r="D1283" i="1"/>
  <c r="H1282" i="1"/>
  <c r="F1282" i="1"/>
  <c r="D1282" i="1"/>
  <c r="H1281" i="1"/>
  <c r="F1281" i="1"/>
  <c r="D1281" i="1"/>
  <c r="H1280" i="1"/>
  <c r="F1280" i="1"/>
  <c r="D1280" i="1"/>
  <c r="H1279" i="1"/>
  <c r="F1279" i="1"/>
  <c r="D1279" i="1"/>
  <c r="H1278" i="1"/>
  <c r="F1278" i="1"/>
  <c r="D1278" i="1"/>
  <c r="H1277" i="1"/>
  <c r="F1277" i="1"/>
  <c r="D1277" i="1"/>
  <c r="H1276" i="1"/>
  <c r="F1276" i="1"/>
  <c r="D1276" i="1"/>
  <c r="H1275" i="1"/>
  <c r="F1275" i="1"/>
  <c r="D1275" i="1"/>
  <c r="H1274" i="1"/>
  <c r="F1274" i="1"/>
  <c r="D1274" i="1"/>
  <c r="H1273" i="1"/>
  <c r="F1273" i="1"/>
  <c r="D1273" i="1"/>
  <c r="H1272" i="1"/>
  <c r="F1272" i="1"/>
  <c r="D1272" i="1"/>
  <c r="H1271" i="1"/>
  <c r="F1271" i="1"/>
  <c r="D1271" i="1"/>
  <c r="H1270" i="1"/>
  <c r="F1270" i="1"/>
  <c r="D1270" i="1"/>
  <c r="H1269" i="1"/>
  <c r="F1269" i="1"/>
  <c r="D1269" i="1"/>
  <c r="H1268" i="1"/>
  <c r="F1268" i="1"/>
  <c r="D1268" i="1"/>
  <c r="H1267" i="1"/>
  <c r="F1267" i="1"/>
  <c r="D1267" i="1"/>
  <c r="H1266" i="1"/>
  <c r="F1266" i="1"/>
  <c r="D1266" i="1"/>
  <c r="H1265" i="1"/>
  <c r="F1265" i="1"/>
  <c r="D1265" i="1"/>
  <c r="H1264" i="1"/>
  <c r="F1264" i="1"/>
  <c r="D1264" i="1"/>
  <c r="H1263" i="1"/>
  <c r="F1263" i="1"/>
  <c r="D1263" i="1"/>
  <c r="H1262" i="1"/>
  <c r="F1262" i="1"/>
  <c r="D1262" i="1"/>
  <c r="H1261" i="1"/>
  <c r="F1261" i="1"/>
  <c r="D1261" i="1"/>
  <c r="H1260" i="1"/>
  <c r="F1260" i="1"/>
  <c r="D1260" i="1"/>
  <c r="H1259" i="1"/>
  <c r="F1259" i="1"/>
  <c r="D1259" i="1"/>
  <c r="H1258" i="1"/>
  <c r="F1258" i="1"/>
  <c r="D1258" i="1"/>
  <c r="H1257" i="1"/>
  <c r="F1257" i="1"/>
  <c r="D1257" i="1"/>
  <c r="H1256" i="1"/>
  <c r="F1256" i="1"/>
  <c r="D1256" i="1"/>
  <c r="H1255" i="1"/>
  <c r="F1255" i="1"/>
  <c r="D1255" i="1"/>
  <c r="H1254" i="1"/>
  <c r="F1254" i="1"/>
  <c r="D1254" i="1"/>
  <c r="H1253" i="1"/>
  <c r="F1253" i="1"/>
  <c r="D1253" i="1"/>
  <c r="H1252" i="1"/>
  <c r="F1252" i="1"/>
  <c r="D1252" i="1"/>
  <c r="H1251" i="1"/>
  <c r="F1251" i="1"/>
  <c r="D1251" i="1"/>
  <c r="H1250" i="1"/>
  <c r="F1250" i="1"/>
  <c r="D1250" i="1"/>
  <c r="H1249" i="1"/>
  <c r="F1249" i="1"/>
  <c r="D1249" i="1"/>
  <c r="H1248" i="1"/>
  <c r="F1248" i="1"/>
  <c r="D1248" i="1"/>
  <c r="H1247" i="1"/>
  <c r="F1247" i="1"/>
  <c r="D1247" i="1"/>
  <c r="H1246" i="1"/>
  <c r="F1246" i="1"/>
  <c r="D1246" i="1"/>
  <c r="H1245" i="1"/>
  <c r="F1245" i="1"/>
  <c r="D1245" i="1"/>
  <c r="H1244" i="1"/>
  <c r="F1244" i="1"/>
  <c r="D1244" i="1"/>
  <c r="H1243" i="1"/>
  <c r="F1243" i="1"/>
  <c r="D1243" i="1"/>
  <c r="H1242" i="1"/>
  <c r="F1242" i="1"/>
  <c r="D1242" i="1"/>
  <c r="H1241" i="1"/>
  <c r="F1241" i="1"/>
  <c r="D1241" i="1"/>
  <c r="H1240" i="1"/>
  <c r="F1240" i="1"/>
  <c r="D1240" i="1"/>
  <c r="H1239" i="1"/>
  <c r="F1239" i="1"/>
  <c r="D1239" i="1"/>
  <c r="H1238" i="1"/>
  <c r="F1238" i="1"/>
  <c r="D1238" i="1"/>
  <c r="H650" i="1" l="1"/>
  <c r="F650" i="1"/>
  <c r="D650" i="1"/>
  <c r="H649" i="1"/>
  <c r="F649" i="1"/>
  <c r="D649" i="1"/>
  <c r="H648" i="1"/>
  <c r="F648" i="1"/>
  <c r="D648" i="1"/>
  <c r="H647" i="1"/>
  <c r="F647" i="1"/>
  <c r="D647" i="1"/>
  <c r="H646" i="1"/>
  <c r="F646" i="1"/>
  <c r="D646" i="1"/>
  <c r="H645" i="1"/>
  <c r="F645" i="1"/>
  <c r="D645" i="1"/>
  <c r="H644" i="1"/>
  <c r="F644" i="1"/>
  <c r="D644" i="1"/>
  <c r="H643" i="1"/>
  <c r="F643" i="1"/>
  <c r="D643" i="1"/>
  <c r="H642" i="1"/>
  <c r="F642" i="1"/>
  <c r="D642" i="1"/>
  <c r="H641" i="1"/>
  <c r="F641" i="1"/>
  <c r="D641" i="1"/>
  <c r="H640" i="1"/>
  <c r="F640" i="1"/>
  <c r="D640" i="1"/>
  <c r="H639" i="1"/>
  <c r="F639" i="1"/>
  <c r="D639" i="1"/>
  <c r="H638" i="1"/>
  <c r="F638" i="1"/>
  <c r="D638" i="1"/>
  <c r="H637" i="1"/>
  <c r="F637" i="1"/>
  <c r="D637" i="1"/>
  <c r="H636" i="1"/>
  <c r="F636" i="1"/>
  <c r="D636" i="1"/>
  <c r="H635" i="1"/>
  <c r="F635" i="1"/>
  <c r="D635" i="1"/>
  <c r="H634" i="1"/>
  <c r="F634" i="1"/>
  <c r="D634" i="1"/>
  <c r="H633" i="1"/>
  <c r="F633" i="1"/>
  <c r="D633" i="1"/>
  <c r="H632" i="1"/>
  <c r="F632" i="1"/>
  <c r="D632" i="1"/>
  <c r="H631" i="1"/>
  <c r="F631" i="1"/>
  <c r="D631" i="1"/>
  <c r="H630" i="1"/>
  <c r="F630" i="1"/>
  <c r="D630" i="1"/>
  <c r="H629" i="1"/>
  <c r="F629" i="1"/>
  <c r="D629" i="1"/>
  <c r="H628" i="1"/>
  <c r="F628" i="1"/>
  <c r="D628" i="1"/>
  <c r="H627" i="1"/>
  <c r="F627" i="1"/>
  <c r="D627" i="1"/>
  <c r="H626" i="1"/>
  <c r="F626" i="1"/>
  <c r="D626" i="1"/>
  <c r="H625" i="1"/>
  <c r="F625" i="1"/>
  <c r="D625" i="1"/>
  <c r="H624" i="1"/>
  <c r="F624" i="1"/>
  <c r="D624" i="1"/>
  <c r="H623" i="1"/>
  <c r="F623" i="1"/>
  <c r="D623" i="1"/>
  <c r="H622" i="1"/>
  <c r="F622" i="1"/>
  <c r="D622" i="1"/>
  <c r="H621" i="1"/>
  <c r="F621" i="1"/>
  <c r="D621" i="1"/>
  <c r="H620" i="1"/>
  <c r="F620" i="1"/>
  <c r="D620" i="1"/>
  <c r="H619" i="1"/>
  <c r="F619" i="1"/>
  <c r="D619" i="1"/>
  <c r="H618" i="1"/>
  <c r="F618" i="1"/>
  <c r="D618" i="1"/>
  <c r="H617" i="1"/>
  <c r="F617" i="1"/>
  <c r="D617" i="1"/>
  <c r="H616" i="1"/>
  <c r="F616" i="1"/>
  <c r="D616" i="1"/>
  <c r="H615" i="1"/>
  <c r="F615" i="1"/>
  <c r="D615" i="1"/>
  <c r="H1529" i="1"/>
  <c r="H1530" i="1"/>
  <c r="H1531" i="1"/>
  <c r="H1532" i="1"/>
  <c r="H1533" i="1"/>
  <c r="H1534" i="1"/>
  <c r="H1535" i="1"/>
  <c r="H1536" i="1"/>
  <c r="H1537" i="1"/>
  <c r="H1538" i="1"/>
  <c r="H1539" i="1"/>
  <c r="H1540" i="1"/>
  <c r="H1528" i="1"/>
  <c r="D18" i="1"/>
  <c r="F18" i="1"/>
  <c r="H18" i="1"/>
  <c r="H1625" i="1"/>
  <c r="H1626" i="1"/>
  <c r="H1627" i="1"/>
  <c r="H1628" i="1"/>
  <c r="H1624" i="1"/>
  <c r="F1625" i="1"/>
  <c r="F1626" i="1"/>
  <c r="F1627" i="1"/>
  <c r="F1628" i="1"/>
  <c r="F1624" i="1"/>
  <c r="D1625" i="1"/>
  <c r="D1626" i="1"/>
  <c r="D1627" i="1"/>
  <c r="D1628" i="1"/>
  <c r="D1624" i="1"/>
  <c r="H1614" i="1"/>
  <c r="H1615" i="1"/>
  <c r="H1616" i="1"/>
  <c r="H1617" i="1"/>
  <c r="H1618" i="1"/>
  <c r="H1613" i="1"/>
  <c r="F1614" i="1"/>
  <c r="F1615" i="1"/>
  <c r="F1616" i="1"/>
  <c r="F1617" i="1"/>
  <c r="F1618" i="1"/>
  <c r="F1613" i="1"/>
  <c r="D1614" i="1"/>
  <c r="D1615" i="1"/>
  <c r="D1616" i="1"/>
  <c r="D1617" i="1"/>
  <c r="D1618" i="1"/>
  <c r="D1613" i="1"/>
  <c r="H1604" i="1"/>
  <c r="H1605" i="1"/>
  <c r="H1606" i="1"/>
  <c r="H1607" i="1"/>
  <c r="H1603" i="1"/>
  <c r="F1604" i="1"/>
  <c r="F1605" i="1"/>
  <c r="F1606" i="1"/>
  <c r="F1607" i="1"/>
  <c r="F1603" i="1"/>
  <c r="D1604" i="1"/>
  <c r="D1605" i="1"/>
  <c r="D1606" i="1"/>
  <c r="D1607" i="1"/>
  <c r="D1603" i="1"/>
  <c r="H1593" i="1"/>
  <c r="H1594" i="1"/>
  <c r="H1595" i="1"/>
  <c r="H1596" i="1"/>
  <c r="H1597" i="1"/>
  <c r="H1592" i="1"/>
  <c r="F1593" i="1"/>
  <c r="F1594" i="1"/>
  <c r="F1595" i="1"/>
  <c r="F1596" i="1"/>
  <c r="F1597" i="1"/>
  <c r="F1592" i="1"/>
  <c r="D1593" i="1"/>
  <c r="D1594" i="1"/>
  <c r="D1595" i="1"/>
  <c r="D1596" i="1"/>
  <c r="D1597" i="1"/>
  <c r="D1592" i="1"/>
  <c r="H1583" i="1"/>
  <c r="H1584" i="1"/>
  <c r="H1585" i="1"/>
  <c r="H1586" i="1"/>
  <c r="H1582" i="1"/>
  <c r="F1583" i="1"/>
  <c r="F1584" i="1"/>
  <c r="F1585" i="1"/>
  <c r="F1586" i="1"/>
  <c r="F1582" i="1"/>
  <c r="D1583" i="1"/>
  <c r="D1584" i="1"/>
  <c r="D1585" i="1"/>
  <c r="D1586" i="1"/>
  <c r="D1582" i="1"/>
  <c r="H1576" i="1"/>
  <c r="H1575" i="1"/>
  <c r="F1576" i="1"/>
  <c r="F1575" i="1"/>
  <c r="D1576" i="1"/>
  <c r="D1575" i="1"/>
  <c r="F1557" i="1"/>
  <c r="F1558" i="1"/>
  <c r="F1559" i="1"/>
  <c r="F1560" i="1"/>
  <c r="F1561" i="1"/>
  <c r="F1562" i="1"/>
  <c r="F1563" i="1"/>
  <c r="F1564" i="1"/>
  <c r="F1565" i="1"/>
  <c r="F1566" i="1"/>
  <c r="F1567" i="1"/>
  <c r="F1568" i="1"/>
  <c r="F1569" i="1"/>
  <c r="F1556" i="1"/>
  <c r="D1557" i="1"/>
  <c r="D1558" i="1"/>
  <c r="D1559" i="1"/>
  <c r="D1560" i="1"/>
  <c r="D1561" i="1"/>
  <c r="D1562" i="1"/>
  <c r="D1563" i="1"/>
  <c r="D1564" i="1"/>
  <c r="D1565" i="1"/>
  <c r="D1566" i="1"/>
  <c r="D1567" i="1"/>
  <c r="D1568" i="1"/>
  <c r="D1569" i="1"/>
  <c r="D1556" i="1"/>
  <c r="F1548" i="1"/>
  <c r="F1549" i="1"/>
  <c r="F1547" i="1"/>
  <c r="D1549" i="1"/>
  <c r="D1548" i="1"/>
  <c r="D1547" i="1"/>
  <c r="F1529" i="1"/>
  <c r="F1530" i="1"/>
  <c r="F1531" i="1"/>
  <c r="F1532" i="1"/>
  <c r="F1533" i="1"/>
  <c r="F1534" i="1"/>
  <c r="F1535" i="1"/>
  <c r="F1536" i="1"/>
  <c r="F1537" i="1"/>
  <c r="F1538" i="1"/>
  <c r="F1539" i="1"/>
  <c r="F1540" i="1"/>
  <c r="F1528" i="1"/>
  <c r="D1540" i="1"/>
  <c r="D1529" i="1"/>
  <c r="D1530" i="1"/>
  <c r="D1531" i="1"/>
  <c r="D1532" i="1"/>
  <c r="D1533" i="1"/>
  <c r="D1534" i="1"/>
  <c r="D1535" i="1"/>
  <c r="D1536" i="1"/>
  <c r="D1537" i="1"/>
  <c r="D1538" i="1"/>
  <c r="D1539" i="1"/>
  <c r="D1528" i="1"/>
  <c r="D1520" i="1"/>
  <c r="D1521" i="1"/>
  <c r="D1519" i="1"/>
  <c r="H1503" i="1"/>
  <c r="H1504" i="1"/>
  <c r="H1505" i="1"/>
  <c r="H1506" i="1"/>
  <c r="H1507" i="1"/>
  <c r="H1508" i="1"/>
  <c r="H1509" i="1"/>
  <c r="H1510" i="1"/>
  <c r="H1511" i="1"/>
  <c r="H1512" i="1"/>
  <c r="H1502" i="1"/>
  <c r="F1503" i="1"/>
  <c r="F1504" i="1"/>
  <c r="F1505" i="1"/>
  <c r="F1506" i="1"/>
  <c r="F1507" i="1"/>
  <c r="F1508" i="1"/>
  <c r="F1509" i="1"/>
  <c r="F1510" i="1"/>
  <c r="F1511" i="1"/>
  <c r="F1512" i="1"/>
  <c r="F1502" i="1"/>
  <c r="D1503" i="1"/>
  <c r="D1504" i="1"/>
  <c r="D1505" i="1"/>
  <c r="D1506" i="1"/>
  <c r="D1507" i="1"/>
  <c r="D1508" i="1"/>
  <c r="D1509" i="1"/>
  <c r="D1510" i="1"/>
  <c r="D1511" i="1"/>
  <c r="D1512" i="1"/>
  <c r="D1502" i="1"/>
  <c r="H1494" i="1"/>
  <c r="H1495" i="1"/>
  <c r="H1496" i="1"/>
  <c r="H1493" i="1"/>
  <c r="F1494" i="1"/>
  <c r="F1495" i="1"/>
  <c r="F1496" i="1"/>
  <c r="F1493" i="1"/>
  <c r="D1494" i="1"/>
  <c r="D1495" i="1"/>
  <c r="D1496" i="1"/>
  <c r="D1493" i="1"/>
  <c r="D1470" i="1"/>
  <c r="D1471" i="1"/>
  <c r="D1472" i="1"/>
  <c r="D1473" i="1"/>
  <c r="D1469" i="1"/>
  <c r="D1462" i="1"/>
  <c r="D1461" i="1"/>
  <c r="F1447" i="1"/>
  <c r="F1448" i="1"/>
  <c r="F1449" i="1"/>
  <c r="F1450" i="1"/>
  <c r="F1451" i="1"/>
  <c r="F1452" i="1"/>
  <c r="F1453" i="1"/>
  <c r="F1454" i="1"/>
  <c r="F1446" i="1"/>
  <c r="D1447" i="1"/>
  <c r="D1448" i="1"/>
  <c r="D1449" i="1"/>
  <c r="D1450" i="1"/>
  <c r="D1451" i="1"/>
  <c r="D1452" i="1"/>
  <c r="D1453" i="1"/>
  <c r="D1454" i="1"/>
  <c r="D1446" i="1"/>
  <c r="F1439" i="1"/>
  <c r="F1438" i="1"/>
  <c r="D1439" i="1"/>
  <c r="D1438" i="1"/>
  <c r="H1429" i="1"/>
  <c r="H1430" i="1"/>
  <c r="H1431" i="1"/>
  <c r="H1428" i="1"/>
  <c r="F1429" i="1"/>
  <c r="F1430" i="1"/>
  <c r="F1431" i="1"/>
  <c r="F1428" i="1"/>
  <c r="D1429" i="1"/>
  <c r="D1430" i="1"/>
  <c r="D1431" i="1"/>
  <c r="D1428" i="1"/>
  <c r="H1422" i="1"/>
  <c r="H1421" i="1"/>
  <c r="F1422" i="1"/>
  <c r="F1421" i="1"/>
  <c r="D1422" i="1"/>
  <c r="D1421" i="1"/>
  <c r="H1400" i="1"/>
  <c r="H1401" i="1"/>
  <c r="H1402" i="1"/>
  <c r="H1403" i="1"/>
  <c r="H1404" i="1"/>
  <c r="H1405" i="1"/>
  <c r="H1406" i="1"/>
  <c r="H1407" i="1"/>
  <c r="H1408" i="1"/>
  <c r="H1409" i="1"/>
  <c r="H1410" i="1"/>
  <c r="H1411" i="1"/>
  <c r="H1412" i="1"/>
  <c r="H1413" i="1"/>
  <c r="H1414" i="1"/>
  <c r="H1415" i="1"/>
  <c r="H1399" i="1"/>
  <c r="F1400" i="1"/>
  <c r="F1401" i="1"/>
  <c r="F1402" i="1"/>
  <c r="F1403" i="1"/>
  <c r="F1404" i="1"/>
  <c r="F1405" i="1"/>
  <c r="F1406" i="1"/>
  <c r="F1407" i="1"/>
  <c r="F1408" i="1"/>
  <c r="F1409" i="1"/>
  <c r="F1410" i="1"/>
  <c r="F1411" i="1"/>
  <c r="F1412" i="1"/>
  <c r="F1413" i="1"/>
  <c r="F1414" i="1"/>
  <c r="F1415" i="1"/>
  <c r="F1399" i="1"/>
  <c r="D1400" i="1"/>
  <c r="D1401" i="1"/>
  <c r="D1402" i="1"/>
  <c r="D1403" i="1"/>
  <c r="D1404" i="1"/>
  <c r="D1405" i="1"/>
  <c r="D1406" i="1"/>
  <c r="D1407" i="1"/>
  <c r="D1408" i="1"/>
  <c r="D1409" i="1"/>
  <c r="D1410" i="1"/>
  <c r="D1411" i="1"/>
  <c r="D1412" i="1"/>
  <c r="D1413" i="1"/>
  <c r="D1414" i="1"/>
  <c r="D1415" i="1"/>
  <c r="D1399" i="1"/>
  <c r="H1378" i="1"/>
  <c r="H1379" i="1"/>
  <c r="H1380" i="1"/>
  <c r="H1381" i="1"/>
  <c r="H1382" i="1"/>
  <c r="H1383" i="1"/>
  <c r="H1384" i="1"/>
  <c r="H1385" i="1"/>
  <c r="H1386" i="1"/>
  <c r="H1387" i="1"/>
  <c r="H1388" i="1"/>
  <c r="H1389" i="1"/>
  <c r="H1390" i="1"/>
  <c r="H1391" i="1"/>
  <c r="H1392" i="1"/>
  <c r="H1393" i="1"/>
  <c r="H1377" i="1"/>
  <c r="F1378" i="1"/>
  <c r="F1379" i="1"/>
  <c r="F1380" i="1"/>
  <c r="F1381" i="1"/>
  <c r="F1382" i="1"/>
  <c r="F1383" i="1"/>
  <c r="F1384" i="1"/>
  <c r="F1385" i="1"/>
  <c r="F1386" i="1"/>
  <c r="F1387" i="1"/>
  <c r="F1388" i="1"/>
  <c r="F1389" i="1"/>
  <c r="F1390" i="1"/>
  <c r="F1391" i="1"/>
  <c r="F1392" i="1"/>
  <c r="F1393" i="1"/>
  <c r="F1377" i="1"/>
  <c r="D1378" i="1"/>
  <c r="D1379" i="1"/>
  <c r="D1380" i="1"/>
  <c r="D1381" i="1"/>
  <c r="D1382" i="1"/>
  <c r="D1383" i="1"/>
  <c r="D1384" i="1"/>
  <c r="D1385" i="1"/>
  <c r="D1386" i="1"/>
  <c r="D1387" i="1"/>
  <c r="D1388" i="1"/>
  <c r="D1389" i="1"/>
  <c r="D1390" i="1"/>
  <c r="D1391" i="1"/>
  <c r="D1392" i="1"/>
  <c r="D1393" i="1"/>
  <c r="D1377" i="1"/>
  <c r="H1356" i="1"/>
  <c r="H1357" i="1"/>
  <c r="H1358" i="1"/>
  <c r="H1359" i="1"/>
  <c r="H1360" i="1"/>
  <c r="H1361" i="1"/>
  <c r="H1362" i="1"/>
  <c r="H1363" i="1"/>
  <c r="H1364" i="1"/>
  <c r="H1365" i="1"/>
  <c r="H1366" i="1"/>
  <c r="H1367" i="1"/>
  <c r="H1368" i="1"/>
  <c r="H1369" i="1"/>
  <c r="H1370" i="1"/>
  <c r="H1371" i="1"/>
  <c r="H1355" i="1"/>
  <c r="F1356" i="1"/>
  <c r="F1357" i="1"/>
  <c r="F1358" i="1"/>
  <c r="F1359" i="1"/>
  <c r="F1360" i="1"/>
  <c r="F1361" i="1"/>
  <c r="F1362" i="1"/>
  <c r="F1363" i="1"/>
  <c r="F1364" i="1"/>
  <c r="F1365" i="1"/>
  <c r="F1366" i="1"/>
  <c r="F1367" i="1"/>
  <c r="F1368" i="1"/>
  <c r="F1369" i="1"/>
  <c r="F1370" i="1"/>
  <c r="F1371" i="1"/>
  <c r="F1355" i="1"/>
  <c r="D1356" i="1"/>
  <c r="D1357" i="1"/>
  <c r="D1358" i="1"/>
  <c r="D1359" i="1"/>
  <c r="D1360" i="1"/>
  <c r="D1361" i="1"/>
  <c r="D1362" i="1"/>
  <c r="D1363" i="1"/>
  <c r="D1364" i="1"/>
  <c r="D1365" i="1"/>
  <c r="D1366" i="1"/>
  <c r="D1367" i="1"/>
  <c r="D1368" i="1"/>
  <c r="D1369" i="1"/>
  <c r="D1370" i="1"/>
  <c r="D1371" i="1"/>
  <c r="D1355" i="1"/>
  <c r="H1230" i="1"/>
  <c r="H1231" i="1"/>
  <c r="H1232" i="1"/>
  <c r="H1229" i="1"/>
  <c r="F1230" i="1"/>
  <c r="F1231" i="1"/>
  <c r="F1232" i="1"/>
  <c r="F1229" i="1"/>
  <c r="D1230" i="1"/>
  <c r="D1231" i="1"/>
  <c r="D1232" i="1"/>
  <c r="D1229" i="1"/>
  <c r="H1221" i="1"/>
  <c r="H1222" i="1"/>
  <c r="H1220" i="1"/>
  <c r="F1221" i="1"/>
  <c r="F1222" i="1"/>
  <c r="F1220" i="1"/>
  <c r="D1221" i="1"/>
  <c r="D1222" i="1"/>
  <c r="D1220" i="1"/>
  <c r="H1200" i="1"/>
  <c r="H1201" i="1"/>
  <c r="H1202" i="1"/>
  <c r="H1203" i="1"/>
  <c r="H1204" i="1"/>
  <c r="H1205" i="1"/>
  <c r="H1206" i="1"/>
  <c r="H1207" i="1"/>
  <c r="H1208" i="1"/>
  <c r="H1209" i="1"/>
  <c r="H1210" i="1"/>
  <c r="H1211" i="1"/>
  <c r="H1212" i="1"/>
  <c r="H1213" i="1"/>
  <c r="H1214" i="1"/>
  <c r="H1199" i="1"/>
  <c r="F1200" i="1"/>
  <c r="F1201" i="1"/>
  <c r="F1202" i="1"/>
  <c r="F1203" i="1"/>
  <c r="F1204" i="1"/>
  <c r="F1205" i="1"/>
  <c r="F1206" i="1"/>
  <c r="F1207" i="1"/>
  <c r="F1208" i="1"/>
  <c r="F1209" i="1"/>
  <c r="F1210" i="1"/>
  <c r="F1211" i="1"/>
  <c r="F1212" i="1"/>
  <c r="F1213" i="1"/>
  <c r="F1214" i="1"/>
  <c r="F1199" i="1"/>
  <c r="D1200" i="1"/>
  <c r="D1201" i="1"/>
  <c r="D1202" i="1"/>
  <c r="D1203" i="1"/>
  <c r="D1204" i="1"/>
  <c r="D1205" i="1"/>
  <c r="D1206" i="1"/>
  <c r="D1207" i="1"/>
  <c r="D1208" i="1"/>
  <c r="D1209" i="1"/>
  <c r="D1210" i="1"/>
  <c r="D1211" i="1"/>
  <c r="D1212" i="1"/>
  <c r="D1213" i="1"/>
  <c r="D1214" i="1"/>
  <c r="D1199" i="1"/>
  <c r="H1188" i="1"/>
  <c r="H1189" i="1"/>
  <c r="H1190" i="1"/>
  <c r="H1191" i="1"/>
  <c r="H1192" i="1"/>
  <c r="H1193" i="1"/>
  <c r="H1187" i="1"/>
  <c r="F1188" i="1"/>
  <c r="F1189" i="1"/>
  <c r="F1190" i="1"/>
  <c r="F1191" i="1"/>
  <c r="F1192" i="1"/>
  <c r="F1193" i="1"/>
  <c r="F1187" i="1"/>
  <c r="D1188" i="1"/>
  <c r="D1189" i="1"/>
  <c r="D1190" i="1"/>
  <c r="D1191" i="1"/>
  <c r="D1192" i="1"/>
  <c r="D1193" i="1"/>
  <c r="D1187" i="1"/>
  <c r="H1176" i="1"/>
  <c r="H1177" i="1"/>
  <c r="H1178" i="1"/>
  <c r="H1179" i="1"/>
  <c r="H1180" i="1"/>
  <c r="H1181" i="1"/>
  <c r="H1175" i="1"/>
  <c r="F1176" i="1"/>
  <c r="F1177" i="1"/>
  <c r="F1178" i="1"/>
  <c r="F1179" i="1"/>
  <c r="F1180" i="1"/>
  <c r="F1181" i="1"/>
  <c r="F1175" i="1"/>
  <c r="D1176" i="1"/>
  <c r="D1177" i="1"/>
  <c r="D1178" i="1"/>
  <c r="D1179" i="1"/>
  <c r="D1180" i="1"/>
  <c r="D1181" i="1"/>
  <c r="D1175" i="1"/>
  <c r="H1164" i="1"/>
  <c r="H1165" i="1"/>
  <c r="H1166" i="1"/>
  <c r="H1167" i="1"/>
  <c r="H1168" i="1"/>
  <c r="H1169" i="1"/>
  <c r="H1163" i="1"/>
  <c r="F1164" i="1"/>
  <c r="F1165" i="1"/>
  <c r="F1166" i="1"/>
  <c r="F1167" i="1"/>
  <c r="F1168" i="1"/>
  <c r="F1169" i="1"/>
  <c r="F1163" i="1"/>
  <c r="D1164" i="1"/>
  <c r="D1165" i="1"/>
  <c r="D1166" i="1"/>
  <c r="D1167" i="1"/>
  <c r="D1168" i="1"/>
  <c r="D1169" i="1"/>
  <c r="D1163" i="1"/>
  <c r="H1151" i="1"/>
  <c r="H1152" i="1"/>
  <c r="H1153" i="1"/>
  <c r="H1154" i="1"/>
  <c r="H1155" i="1"/>
  <c r="H1156" i="1"/>
  <c r="H1150" i="1"/>
  <c r="F1151" i="1"/>
  <c r="F1152" i="1"/>
  <c r="F1153" i="1"/>
  <c r="F1154" i="1"/>
  <c r="F1155" i="1"/>
  <c r="F1156" i="1"/>
  <c r="F1150" i="1"/>
  <c r="D1151" i="1"/>
  <c r="D1152" i="1"/>
  <c r="D1153" i="1"/>
  <c r="D1154" i="1"/>
  <c r="D1155" i="1"/>
  <c r="D1156" i="1"/>
  <c r="D1150" i="1"/>
  <c r="H1138" i="1"/>
  <c r="H1139" i="1"/>
  <c r="H1140" i="1"/>
  <c r="H1141" i="1"/>
  <c r="H1142" i="1"/>
  <c r="H1143" i="1"/>
  <c r="H1137" i="1"/>
  <c r="F1138" i="1"/>
  <c r="F1139" i="1"/>
  <c r="F1140" i="1"/>
  <c r="F1141" i="1"/>
  <c r="F1142" i="1"/>
  <c r="F1143" i="1"/>
  <c r="F1137" i="1"/>
  <c r="D1138" i="1"/>
  <c r="D1139" i="1"/>
  <c r="D1140" i="1"/>
  <c r="D1141" i="1"/>
  <c r="D1142" i="1"/>
  <c r="D1143" i="1"/>
  <c r="D1137" i="1"/>
  <c r="H1126" i="1"/>
  <c r="H1127" i="1"/>
  <c r="H1128" i="1"/>
  <c r="H1129" i="1"/>
  <c r="H1130" i="1"/>
  <c r="H1131" i="1"/>
  <c r="H1125" i="1"/>
  <c r="F1126" i="1"/>
  <c r="F1127" i="1"/>
  <c r="F1128" i="1"/>
  <c r="F1129" i="1"/>
  <c r="F1130" i="1"/>
  <c r="F1131" i="1"/>
  <c r="F1125" i="1"/>
  <c r="D1126" i="1"/>
  <c r="D1127" i="1"/>
  <c r="D1128" i="1"/>
  <c r="D1129" i="1"/>
  <c r="D1130" i="1"/>
  <c r="D1131" i="1"/>
  <c r="D1125" i="1"/>
  <c r="H1113" i="1"/>
  <c r="H1114" i="1"/>
  <c r="H1115" i="1"/>
  <c r="H1116" i="1"/>
  <c r="H1117" i="1"/>
  <c r="H1118" i="1"/>
  <c r="H1112" i="1"/>
  <c r="F1113" i="1"/>
  <c r="F1114" i="1"/>
  <c r="F1115" i="1"/>
  <c r="F1116" i="1"/>
  <c r="F1117" i="1"/>
  <c r="F1118" i="1"/>
  <c r="F1112" i="1"/>
  <c r="D1113" i="1"/>
  <c r="D1114" i="1"/>
  <c r="D1115" i="1"/>
  <c r="D1116" i="1"/>
  <c r="D1117" i="1"/>
  <c r="D1118" i="1"/>
  <c r="D1112" i="1"/>
  <c r="H1101" i="1"/>
  <c r="H1102" i="1"/>
  <c r="H1103" i="1"/>
  <c r="H1104" i="1"/>
  <c r="H1105" i="1"/>
  <c r="H1106" i="1"/>
  <c r="H1100" i="1"/>
  <c r="F1101" i="1"/>
  <c r="F1102" i="1"/>
  <c r="F1103" i="1"/>
  <c r="F1104" i="1"/>
  <c r="F1105" i="1"/>
  <c r="F1106" i="1"/>
  <c r="F1100" i="1"/>
  <c r="D1101" i="1"/>
  <c r="D1102" i="1"/>
  <c r="D1103" i="1"/>
  <c r="D1104" i="1"/>
  <c r="D1105" i="1"/>
  <c r="D1106" i="1"/>
  <c r="D1100" i="1"/>
  <c r="H1089" i="1"/>
  <c r="H1090" i="1"/>
  <c r="H1091" i="1"/>
  <c r="H1092" i="1"/>
  <c r="H1093" i="1"/>
  <c r="H1094" i="1"/>
  <c r="H1088" i="1"/>
  <c r="F1089" i="1"/>
  <c r="F1090" i="1"/>
  <c r="F1088" i="1"/>
  <c r="D1089" i="1"/>
  <c r="D1090" i="1"/>
  <c r="D1091" i="1"/>
  <c r="D1092" i="1"/>
  <c r="D1093" i="1"/>
  <c r="D1094" i="1"/>
  <c r="D1088" i="1"/>
  <c r="H1070" i="1"/>
  <c r="H1071" i="1"/>
  <c r="H1072" i="1"/>
  <c r="H1073" i="1"/>
  <c r="H1074" i="1"/>
  <c r="H1075" i="1"/>
  <c r="H1076" i="1"/>
  <c r="H1077" i="1"/>
  <c r="H1078" i="1"/>
  <c r="H1079" i="1"/>
  <c r="H1080" i="1"/>
  <c r="H1081" i="1"/>
  <c r="H1069" i="1"/>
  <c r="F1070" i="1"/>
  <c r="F1071" i="1"/>
  <c r="F1072" i="1"/>
  <c r="F1073" i="1"/>
  <c r="F1074" i="1"/>
  <c r="F1075" i="1"/>
  <c r="F1076" i="1"/>
  <c r="F1077" i="1"/>
  <c r="F1078" i="1"/>
  <c r="F1079" i="1"/>
  <c r="F1080" i="1"/>
  <c r="F1081" i="1"/>
  <c r="F1069" i="1"/>
  <c r="D1070" i="1"/>
  <c r="D1071" i="1"/>
  <c r="D1072" i="1"/>
  <c r="D1073" i="1"/>
  <c r="D1074" i="1"/>
  <c r="D1075" i="1"/>
  <c r="D1076" i="1"/>
  <c r="D1077" i="1"/>
  <c r="D1078" i="1"/>
  <c r="D1079" i="1"/>
  <c r="D1080" i="1"/>
  <c r="D1081" i="1"/>
  <c r="D1069" i="1"/>
  <c r="H1052" i="1"/>
  <c r="H1053" i="1"/>
  <c r="H1054" i="1"/>
  <c r="H1055" i="1"/>
  <c r="H1056" i="1"/>
  <c r="H1057" i="1"/>
  <c r="H1058" i="1"/>
  <c r="H1059" i="1"/>
  <c r="H1060" i="1"/>
  <c r="H1061" i="1"/>
  <c r="H1062" i="1"/>
  <c r="H1063" i="1"/>
  <c r="H1051" i="1"/>
  <c r="F1052" i="1"/>
  <c r="F1053" i="1"/>
  <c r="F1054" i="1"/>
  <c r="F1055" i="1"/>
  <c r="F1056" i="1"/>
  <c r="F1057" i="1"/>
  <c r="F1058" i="1"/>
  <c r="F1059" i="1"/>
  <c r="F1060" i="1"/>
  <c r="F1061" i="1"/>
  <c r="F1062" i="1"/>
  <c r="F1063" i="1"/>
  <c r="F1051" i="1"/>
  <c r="D1052" i="1"/>
  <c r="D1053" i="1"/>
  <c r="D1054" i="1"/>
  <c r="D1055" i="1"/>
  <c r="D1056" i="1"/>
  <c r="D1057" i="1"/>
  <c r="D1058" i="1"/>
  <c r="D1059" i="1"/>
  <c r="D1060" i="1"/>
  <c r="D1061" i="1"/>
  <c r="D1062" i="1"/>
  <c r="D1063" i="1"/>
  <c r="D1051" i="1"/>
  <c r="H1034" i="1"/>
  <c r="H1035" i="1"/>
  <c r="H1036" i="1"/>
  <c r="H1037" i="1"/>
  <c r="H1038" i="1"/>
  <c r="H1039" i="1"/>
  <c r="H1040" i="1"/>
  <c r="H1041" i="1"/>
  <c r="H1042" i="1"/>
  <c r="H1043" i="1"/>
  <c r="H1044" i="1"/>
  <c r="H1045" i="1"/>
  <c r="H1033" i="1"/>
  <c r="F1034" i="1"/>
  <c r="F1035" i="1"/>
  <c r="F1036" i="1"/>
  <c r="F1037" i="1"/>
  <c r="F1038" i="1"/>
  <c r="F1039" i="1"/>
  <c r="F1040" i="1"/>
  <c r="F1041" i="1"/>
  <c r="F1042" i="1"/>
  <c r="F1043" i="1"/>
  <c r="F1044" i="1"/>
  <c r="F1045" i="1"/>
  <c r="F1033" i="1"/>
  <c r="D1034" i="1"/>
  <c r="D1035" i="1"/>
  <c r="D1036" i="1"/>
  <c r="D1037" i="1"/>
  <c r="D1038" i="1"/>
  <c r="D1039" i="1"/>
  <c r="D1040" i="1"/>
  <c r="D1041" i="1"/>
  <c r="D1042" i="1"/>
  <c r="D1043" i="1"/>
  <c r="D1044" i="1"/>
  <c r="D1045" i="1"/>
  <c r="D1033" i="1"/>
  <c r="H1026" i="1"/>
  <c r="H1015" i="1"/>
  <c r="H1016" i="1"/>
  <c r="H1017" i="1"/>
  <c r="H1018" i="1"/>
  <c r="H1019" i="1"/>
  <c r="H1020" i="1"/>
  <c r="H1021" i="1"/>
  <c r="H1022" i="1"/>
  <c r="H1023" i="1"/>
  <c r="H1024" i="1"/>
  <c r="H1025" i="1"/>
  <c r="H1014" i="1"/>
  <c r="F1015" i="1"/>
  <c r="F1016" i="1"/>
  <c r="F1017" i="1"/>
  <c r="F1018" i="1"/>
  <c r="F1019" i="1"/>
  <c r="F1020" i="1"/>
  <c r="F1021" i="1"/>
  <c r="F1022" i="1"/>
  <c r="F1023" i="1"/>
  <c r="F1024" i="1"/>
  <c r="F1025" i="1"/>
  <c r="F1026" i="1"/>
  <c r="F1014" i="1"/>
  <c r="D1015" i="1"/>
  <c r="D1016" i="1"/>
  <c r="D1017" i="1"/>
  <c r="D1018" i="1"/>
  <c r="D1019" i="1"/>
  <c r="D1020" i="1"/>
  <c r="D1021" i="1"/>
  <c r="D1022" i="1"/>
  <c r="D1023" i="1"/>
  <c r="D1024" i="1"/>
  <c r="D1025" i="1"/>
  <c r="D1026" i="1"/>
  <c r="D1014" i="1"/>
  <c r="H998" i="1"/>
  <c r="H999" i="1"/>
  <c r="H1000" i="1"/>
  <c r="H1001" i="1"/>
  <c r="H1002" i="1"/>
  <c r="H1003" i="1"/>
  <c r="H1004" i="1"/>
  <c r="H1005" i="1"/>
  <c r="H1006" i="1"/>
  <c r="H1007" i="1"/>
  <c r="H997" i="1"/>
  <c r="F998" i="1"/>
  <c r="F999" i="1"/>
  <c r="F1000" i="1"/>
  <c r="F1001" i="1"/>
  <c r="F1002" i="1"/>
  <c r="F1003" i="1"/>
  <c r="F1004" i="1"/>
  <c r="F1005" i="1"/>
  <c r="F1006" i="1"/>
  <c r="F1007" i="1"/>
  <c r="F997" i="1"/>
  <c r="D998" i="1"/>
  <c r="D999" i="1"/>
  <c r="D1000" i="1"/>
  <c r="D1001" i="1"/>
  <c r="D1002" i="1"/>
  <c r="D1003" i="1"/>
  <c r="D1004" i="1"/>
  <c r="D1005" i="1"/>
  <c r="D1006" i="1"/>
  <c r="D1007" i="1"/>
  <c r="D997" i="1"/>
  <c r="H986" i="1"/>
  <c r="H987" i="1"/>
  <c r="H988" i="1"/>
  <c r="H985" i="1"/>
  <c r="F986" i="1"/>
  <c r="F987" i="1"/>
  <c r="F988" i="1"/>
  <c r="F985" i="1"/>
  <c r="D986" i="1"/>
  <c r="D987" i="1"/>
  <c r="D988" i="1"/>
  <c r="D985" i="1"/>
  <c r="F969" i="1"/>
  <c r="F970" i="1"/>
  <c r="F971" i="1"/>
  <c r="F972" i="1"/>
  <c r="F973" i="1"/>
  <c r="F974" i="1"/>
  <c r="F975" i="1"/>
  <c r="F976" i="1"/>
  <c r="F977" i="1"/>
  <c r="F978" i="1"/>
  <c r="F979" i="1"/>
  <c r="F968" i="1"/>
  <c r="D969" i="1"/>
  <c r="D970" i="1"/>
  <c r="D971" i="1"/>
  <c r="D972" i="1"/>
  <c r="D973" i="1"/>
  <c r="D974" i="1"/>
  <c r="D975" i="1"/>
  <c r="D976" i="1"/>
  <c r="D977" i="1"/>
  <c r="D978" i="1"/>
  <c r="D979" i="1"/>
  <c r="D968" i="1"/>
  <c r="H953" i="1"/>
  <c r="H954" i="1"/>
  <c r="H955" i="1"/>
  <c r="H956" i="1"/>
  <c r="H957" i="1"/>
  <c r="H958" i="1"/>
  <c r="H959" i="1"/>
  <c r="H960" i="1"/>
  <c r="F953" i="1"/>
  <c r="F954" i="1"/>
  <c r="F955" i="1"/>
  <c r="F956" i="1"/>
  <c r="F957" i="1"/>
  <c r="F958" i="1"/>
  <c r="F959" i="1"/>
  <c r="F960" i="1"/>
  <c r="D953" i="1"/>
  <c r="D954" i="1"/>
  <c r="D955" i="1"/>
  <c r="D956" i="1"/>
  <c r="D957" i="1"/>
  <c r="D958" i="1"/>
  <c r="D959" i="1"/>
  <c r="D960" i="1"/>
  <c r="H952" i="1"/>
  <c r="F952" i="1"/>
  <c r="D952" i="1"/>
  <c r="H939" i="1"/>
  <c r="H940" i="1"/>
  <c r="H941" i="1"/>
  <c r="H942" i="1"/>
  <c r="H943" i="1"/>
  <c r="H944" i="1"/>
  <c r="H945" i="1"/>
  <c r="H946" i="1"/>
  <c r="F939" i="1"/>
  <c r="F940" i="1"/>
  <c r="F941" i="1"/>
  <c r="F942" i="1"/>
  <c r="F943" i="1"/>
  <c r="F944" i="1"/>
  <c r="F945" i="1"/>
  <c r="F946" i="1"/>
  <c r="D939" i="1"/>
  <c r="D940" i="1"/>
  <c r="D941" i="1"/>
  <c r="D942" i="1"/>
  <c r="D943" i="1"/>
  <c r="D944" i="1"/>
  <c r="D945" i="1"/>
  <c r="D946" i="1"/>
  <c r="H938" i="1"/>
  <c r="F938" i="1"/>
  <c r="D938" i="1"/>
  <c r="H925" i="1"/>
  <c r="H926" i="1"/>
  <c r="H927" i="1"/>
  <c r="H928" i="1"/>
  <c r="H929" i="1"/>
  <c r="H930" i="1"/>
  <c r="H931" i="1"/>
  <c r="H932" i="1"/>
  <c r="H924" i="1"/>
  <c r="F925" i="1"/>
  <c r="F926" i="1"/>
  <c r="F927" i="1"/>
  <c r="F928" i="1"/>
  <c r="F929" i="1"/>
  <c r="F930" i="1"/>
  <c r="F931" i="1"/>
  <c r="F932" i="1"/>
  <c r="F924" i="1"/>
  <c r="D925" i="1"/>
  <c r="D926" i="1"/>
  <c r="D927" i="1"/>
  <c r="D928" i="1"/>
  <c r="D929" i="1"/>
  <c r="D930" i="1"/>
  <c r="D931" i="1"/>
  <c r="D932" i="1"/>
  <c r="D924" i="1"/>
  <c r="H910" i="1"/>
  <c r="H911" i="1"/>
  <c r="H912" i="1"/>
  <c r="H913" i="1"/>
  <c r="H914" i="1"/>
  <c r="H915" i="1"/>
  <c r="H916" i="1"/>
  <c r="H909" i="1"/>
  <c r="F910" i="1"/>
  <c r="F911" i="1"/>
  <c r="F912" i="1"/>
  <c r="F913" i="1"/>
  <c r="F914" i="1"/>
  <c r="F915" i="1"/>
  <c r="F916" i="1"/>
  <c r="F909" i="1"/>
  <c r="D910" i="1"/>
  <c r="D911" i="1"/>
  <c r="D912" i="1"/>
  <c r="D913" i="1"/>
  <c r="D914" i="1"/>
  <c r="D915" i="1"/>
  <c r="D916" i="1"/>
  <c r="D909" i="1"/>
  <c r="H898" i="1"/>
  <c r="H899" i="1"/>
  <c r="H900" i="1"/>
  <c r="H901" i="1"/>
  <c r="H902" i="1"/>
  <c r="H903" i="1"/>
  <c r="H904" i="1"/>
  <c r="F898" i="1"/>
  <c r="F899" i="1"/>
  <c r="F900" i="1"/>
  <c r="F901" i="1"/>
  <c r="F902" i="1"/>
  <c r="F903" i="1"/>
  <c r="F904" i="1"/>
  <c r="D898" i="1"/>
  <c r="D899" i="1"/>
  <c r="D900" i="1"/>
  <c r="D901" i="1"/>
  <c r="D902" i="1"/>
  <c r="D903" i="1"/>
  <c r="D904" i="1"/>
  <c r="H897" i="1"/>
  <c r="F897" i="1"/>
  <c r="D897" i="1"/>
  <c r="H886" i="1"/>
  <c r="H887" i="1"/>
  <c r="H888" i="1"/>
  <c r="H889" i="1"/>
  <c r="H890" i="1"/>
  <c r="H891" i="1"/>
  <c r="H892" i="1"/>
  <c r="F886" i="1"/>
  <c r="F887" i="1"/>
  <c r="F888" i="1"/>
  <c r="F889" i="1"/>
  <c r="F890" i="1"/>
  <c r="F891" i="1"/>
  <c r="F892" i="1"/>
  <c r="D886" i="1"/>
  <c r="D887" i="1"/>
  <c r="D888" i="1"/>
  <c r="D889" i="1"/>
  <c r="D890" i="1"/>
  <c r="D891" i="1"/>
  <c r="D892" i="1"/>
  <c r="H885" i="1"/>
  <c r="F885" i="1"/>
  <c r="D885" i="1"/>
  <c r="H601" i="1"/>
  <c r="H602" i="1"/>
  <c r="H603" i="1"/>
  <c r="H604" i="1"/>
  <c r="H605" i="1"/>
  <c r="H606" i="1"/>
  <c r="H607" i="1"/>
  <c r="H608" i="1"/>
  <c r="H609" i="1"/>
  <c r="H610" i="1"/>
  <c r="H611" i="1"/>
  <c r="H612" i="1"/>
  <c r="H613" i="1"/>
  <c r="F601" i="1"/>
  <c r="F602" i="1"/>
  <c r="F603" i="1"/>
  <c r="F604" i="1"/>
  <c r="F605" i="1"/>
  <c r="F606" i="1"/>
  <c r="F607" i="1"/>
  <c r="F608" i="1"/>
  <c r="F609" i="1"/>
  <c r="F610" i="1"/>
  <c r="F611" i="1"/>
  <c r="F612" i="1"/>
  <c r="F613" i="1"/>
  <c r="D601" i="1"/>
  <c r="D602" i="1"/>
  <c r="D603" i="1"/>
  <c r="D604" i="1"/>
  <c r="D605" i="1"/>
  <c r="D606" i="1"/>
  <c r="D607" i="1"/>
  <c r="D608" i="1"/>
  <c r="D609" i="1"/>
  <c r="D610" i="1"/>
  <c r="D611" i="1"/>
  <c r="D612" i="1"/>
  <c r="D613"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H542" i="1"/>
  <c r="F542" i="1"/>
  <c r="D542"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H506" i="1"/>
  <c r="F506" i="1"/>
  <c r="D506" i="1"/>
  <c r="H499" i="1"/>
  <c r="H473" i="1"/>
  <c r="H474" i="1"/>
  <c r="H475" i="1"/>
  <c r="H477" i="1"/>
  <c r="H478" i="1"/>
  <c r="H479" i="1"/>
  <c r="H480" i="1"/>
  <c r="H481" i="1"/>
  <c r="H483" i="1"/>
  <c r="H484" i="1"/>
  <c r="H486" i="1"/>
  <c r="H488" i="1"/>
  <c r="H489" i="1"/>
  <c r="H490" i="1"/>
  <c r="H491" i="1"/>
  <c r="H492" i="1"/>
  <c r="H494" i="1"/>
  <c r="H495" i="1"/>
  <c r="H496" i="1"/>
  <c r="H497" i="1"/>
  <c r="F473" i="1"/>
  <c r="F474" i="1"/>
  <c r="F475" i="1"/>
  <c r="F477" i="1"/>
  <c r="F478" i="1"/>
  <c r="F479" i="1"/>
  <c r="F480" i="1"/>
  <c r="F481" i="1"/>
  <c r="F483" i="1"/>
  <c r="F484" i="1"/>
  <c r="F486" i="1"/>
  <c r="F488" i="1"/>
  <c r="F489" i="1"/>
  <c r="F490" i="1"/>
  <c r="F491" i="1"/>
  <c r="F492" i="1"/>
  <c r="F494" i="1"/>
  <c r="F495" i="1"/>
  <c r="F496" i="1"/>
  <c r="F497" i="1"/>
  <c r="F499" i="1"/>
  <c r="D473" i="1"/>
  <c r="D474" i="1"/>
  <c r="D475" i="1"/>
  <c r="D477" i="1"/>
  <c r="D478" i="1"/>
  <c r="D479" i="1"/>
  <c r="D480" i="1"/>
  <c r="D481" i="1"/>
  <c r="D483" i="1"/>
  <c r="D484" i="1"/>
  <c r="D486" i="1"/>
  <c r="D488" i="1"/>
  <c r="D489" i="1"/>
  <c r="D490" i="1"/>
  <c r="D491" i="1"/>
  <c r="D492" i="1"/>
  <c r="D494" i="1"/>
  <c r="D495" i="1"/>
  <c r="D496" i="1"/>
  <c r="D497" i="1"/>
  <c r="D499" i="1"/>
  <c r="H472" i="1"/>
  <c r="F472" i="1"/>
  <c r="D472" i="1"/>
  <c r="H463" i="1"/>
  <c r="H464" i="1"/>
  <c r="H465" i="1"/>
  <c r="H466" i="1"/>
  <c r="H467" i="1"/>
  <c r="H468" i="1"/>
  <c r="H469" i="1"/>
  <c r="H470" i="1"/>
  <c r="H462" i="1"/>
  <c r="F463" i="1"/>
  <c r="F464" i="1"/>
  <c r="F465" i="1"/>
  <c r="F466" i="1"/>
  <c r="F467" i="1"/>
  <c r="F468" i="1"/>
  <c r="F469" i="1"/>
  <c r="F470" i="1"/>
  <c r="F462" i="1"/>
  <c r="D463" i="1"/>
  <c r="D464" i="1"/>
  <c r="D465" i="1"/>
  <c r="D466" i="1"/>
  <c r="D467" i="1"/>
  <c r="D468" i="1"/>
  <c r="D469" i="1"/>
  <c r="D470" i="1"/>
  <c r="D462" i="1"/>
  <c r="H451" i="1"/>
  <c r="H452" i="1"/>
  <c r="H453" i="1"/>
  <c r="H454" i="1"/>
  <c r="H455" i="1"/>
  <c r="H456" i="1"/>
  <c r="H457" i="1"/>
  <c r="H458" i="1"/>
  <c r="H459" i="1"/>
  <c r="H460" i="1"/>
  <c r="H450" i="1"/>
  <c r="F451" i="1"/>
  <c r="F452" i="1"/>
  <c r="F453" i="1"/>
  <c r="F454" i="1"/>
  <c r="F455" i="1"/>
  <c r="F456" i="1"/>
  <c r="F457" i="1"/>
  <c r="F458" i="1"/>
  <c r="F459" i="1"/>
  <c r="F460" i="1"/>
  <c r="F450" i="1"/>
  <c r="D451" i="1"/>
  <c r="D452" i="1"/>
  <c r="D453" i="1"/>
  <c r="D454" i="1"/>
  <c r="D455" i="1"/>
  <c r="D456" i="1"/>
  <c r="D457" i="1"/>
  <c r="D458" i="1"/>
  <c r="D459" i="1"/>
  <c r="D460" i="1"/>
  <c r="D450" i="1"/>
  <c r="H438" i="1"/>
  <c r="H439" i="1"/>
  <c r="H440" i="1"/>
  <c r="H441" i="1"/>
  <c r="H442" i="1"/>
  <c r="H443" i="1"/>
  <c r="H444" i="1"/>
  <c r="H445" i="1"/>
  <c r="H446" i="1"/>
  <c r="H447" i="1"/>
  <c r="H448" i="1"/>
  <c r="H437" i="1"/>
  <c r="F438" i="1"/>
  <c r="F439" i="1"/>
  <c r="F440" i="1"/>
  <c r="F441" i="1"/>
  <c r="F442" i="1"/>
  <c r="F443" i="1"/>
  <c r="F444" i="1"/>
  <c r="F445" i="1"/>
  <c r="F446" i="1"/>
  <c r="F447" i="1"/>
  <c r="F448" i="1"/>
  <c r="F437" i="1"/>
  <c r="D438" i="1"/>
  <c r="D439" i="1"/>
  <c r="D440" i="1"/>
  <c r="D441" i="1"/>
  <c r="D442" i="1"/>
  <c r="D443" i="1"/>
  <c r="D444" i="1"/>
  <c r="D445" i="1"/>
  <c r="D446" i="1"/>
  <c r="D447" i="1"/>
  <c r="D448" i="1"/>
  <c r="D437"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364" i="1"/>
  <c r="D423" i="1"/>
  <c r="D424" i="1"/>
  <c r="D425" i="1"/>
  <c r="D426" i="1"/>
  <c r="D427" i="1"/>
  <c r="D428" i="1"/>
  <c r="D429" i="1"/>
  <c r="D430" i="1"/>
  <c r="D431" i="1"/>
  <c r="D432" i="1"/>
  <c r="D433" i="1"/>
  <c r="D434" i="1"/>
  <c r="D435"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364"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H328" i="1"/>
  <c r="F328" i="1"/>
  <c r="D328" i="1"/>
  <c r="H308" i="1"/>
  <c r="H309" i="1"/>
  <c r="H310" i="1"/>
  <c r="H311" i="1"/>
  <c r="H312" i="1"/>
  <c r="H313" i="1"/>
  <c r="H314" i="1"/>
  <c r="H315" i="1"/>
  <c r="H316" i="1"/>
  <c r="H317" i="1"/>
  <c r="H318" i="1"/>
  <c r="H319" i="1"/>
  <c r="H320" i="1"/>
  <c r="H307" i="1"/>
  <c r="F320" i="1"/>
  <c r="F308" i="1"/>
  <c r="F309" i="1"/>
  <c r="F310" i="1"/>
  <c r="F311" i="1"/>
  <c r="F312" i="1"/>
  <c r="F313" i="1"/>
  <c r="F314" i="1"/>
  <c r="F315" i="1"/>
  <c r="F316" i="1"/>
  <c r="F317" i="1"/>
  <c r="F318" i="1"/>
  <c r="F319" i="1"/>
  <c r="F307" i="1"/>
  <c r="D308" i="1"/>
  <c r="D309" i="1"/>
  <c r="D310" i="1"/>
  <c r="D311" i="1"/>
  <c r="D312" i="1"/>
  <c r="D313" i="1"/>
  <c r="D314" i="1"/>
  <c r="D315" i="1"/>
  <c r="D316" i="1"/>
  <c r="D317" i="1"/>
  <c r="D318" i="1"/>
  <c r="D319" i="1"/>
  <c r="D320" i="1"/>
  <c r="D307" i="1"/>
  <c r="H289" i="1"/>
  <c r="H290" i="1"/>
  <c r="H291" i="1"/>
  <c r="H292" i="1"/>
  <c r="H293" i="1"/>
  <c r="H294" i="1"/>
  <c r="H295" i="1"/>
  <c r="H296" i="1"/>
  <c r="H297" i="1"/>
  <c r="H298" i="1"/>
  <c r="H299" i="1"/>
  <c r="H300" i="1"/>
  <c r="H301" i="1"/>
  <c r="H288" i="1"/>
  <c r="F289" i="1"/>
  <c r="F290" i="1"/>
  <c r="F291" i="1"/>
  <c r="F292" i="1"/>
  <c r="F293" i="1"/>
  <c r="F294" i="1"/>
  <c r="F295" i="1"/>
  <c r="F296" i="1"/>
  <c r="F297" i="1"/>
  <c r="F298" i="1"/>
  <c r="F299" i="1"/>
  <c r="F300" i="1"/>
  <c r="F301" i="1"/>
  <c r="F288" i="1"/>
  <c r="D289" i="1"/>
  <c r="D290" i="1"/>
  <c r="D291" i="1"/>
  <c r="D292" i="1"/>
  <c r="D293" i="1"/>
  <c r="D294" i="1"/>
  <c r="D295" i="1"/>
  <c r="D296" i="1"/>
  <c r="D297" i="1"/>
  <c r="D298" i="1"/>
  <c r="D299" i="1"/>
  <c r="D300" i="1"/>
  <c r="D301" i="1"/>
  <c r="D288" i="1"/>
  <c r="H211" i="1"/>
  <c r="H212" i="1"/>
  <c r="H213" i="1"/>
  <c r="H214" i="1"/>
  <c r="H215" i="1"/>
  <c r="H209" i="1"/>
  <c r="F210" i="1"/>
  <c r="F211" i="1"/>
  <c r="F212" i="1"/>
  <c r="F213" i="1"/>
  <c r="F214" i="1"/>
  <c r="F215" i="1"/>
  <c r="F209" i="1"/>
  <c r="D210" i="1"/>
  <c r="D211" i="1"/>
  <c r="D212" i="1"/>
  <c r="D213" i="1"/>
  <c r="D214" i="1"/>
  <c r="D215" i="1"/>
  <c r="D209" i="1"/>
  <c r="H276" i="1"/>
  <c r="H277" i="1"/>
  <c r="H278" i="1"/>
  <c r="H279" i="1"/>
  <c r="H275" i="1"/>
  <c r="H274" i="1"/>
  <c r="H273" i="1"/>
  <c r="H272" i="1"/>
  <c r="H271" i="1"/>
  <c r="H270" i="1"/>
  <c r="H269" i="1"/>
  <c r="H268" i="1"/>
  <c r="H267" i="1"/>
  <c r="H266" i="1"/>
  <c r="H265" i="1"/>
  <c r="H264" i="1"/>
  <c r="H263" i="1"/>
  <c r="H262" i="1"/>
  <c r="H261" i="1"/>
  <c r="H260" i="1"/>
  <c r="H259" i="1"/>
  <c r="H258" i="1"/>
  <c r="H257" i="1"/>
  <c r="H256" i="1"/>
  <c r="H255" i="1"/>
  <c r="H254" i="1"/>
  <c r="H253" i="1"/>
  <c r="F275" i="1"/>
  <c r="F276" i="1"/>
  <c r="F277" i="1"/>
  <c r="F278" i="1"/>
  <c r="F279" i="1"/>
  <c r="F274" i="1"/>
  <c r="F273" i="1"/>
  <c r="F272" i="1"/>
  <c r="F271" i="1"/>
  <c r="F270" i="1"/>
  <c r="F269" i="1"/>
  <c r="F268" i="1"/>
  <c r="F267" i="1"/>
  <c r="F266" i="1"/>
  <c r="F265" i="1"/>
  <c r="F264" i="1"/>
  <c r="F263" i="1"/>
  <c r="F262" i="1"/>
  <c r="F261" i="1"/>
  <c r="F260" i="1"/>
  <c r="F259" i="1"/>
  <c r="F258" i="1"/>
  <c r="F257" i="1"/>
  <c r="F256" i="1"/>
  <c r="F255" i="1"/>
  <c r="F254" i="1"/>
  <c r="F253" i="1"/>
  <c r="D269" i="1"/>
  <c r="D270" i="1"/>
  <c r="D271" i="1"/>
  <c r="D272" i="1"/>
  <c r="D273" i="1"/>
  <c r="D274" i="1"/>
  <c r="D275" i="1"/>
  <c r="D276" i="1"/>
  <c r="D277" i="1"/>
  <c r="D278" i="1"/>
  <c r="D279" i="1"/>
  <c r="D268" i="1"/>
  <c r="D267" i="1"/>
  <c r="D266" i="1"/>
  <c r="D265" i="1"/>
  <c r="D264" i="1"/>
  <c r="D263" i="1"/>
  <c r="D262" i="1"/>
  <c r="D261" i="1"/>
  <c r="D260" i="1"/>
  <c r="D259" i="1"/>
  <c r="D258" i="1"/>
  <c r="D257" i="1"/>
  <c r="D256" i="1"/>
  <c r="D255" i="1"/>
  <c r="D254" i="1"/>
  <c r="D253" i="1"/>
  <c r="D233" i="1"/>
  <c r="D234" i="1"/>
  <c r="D235" i="1"/>
  <c r="D236" i="1"/>
  <c r="D237" i="1"/>
  <c r="D238" i="1"/>
  <c r="D239" i="1"/>
  <c r="D240" i="1"/>
  <c r="D241" i="1"/>
  <c r="D242" i="1"/>
  <c r="D243" i="1"/>
  <c r="D244" i="1"/>
  <c r="D245" i="1"/>
  <c r="D246" i="1"/>
  <c r="D247" i="1"/>
  <c r="D223" i="1"/>
  <c r="D224" i="1"/>
  <c r="D225" i="1"/>
  <c r="D226" i="1"/>
  <c r="D227" i="1"/>
  <c r="D228" i="1"/>
  <c r="D229" i="1"/>
  <c r="D230" i="1"/>
  <c r="D231" i="1"/>
  <c r="D232" i="1"/>
  <c r="D222" i="1"/>
  <c r="D221"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22" i="1"/>
  <c r="F221"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22" i="1"/>
  <c r="H221" i="1"/>
  <c r="H202" i="1"/>
  <c r="H201" i="1"/>
  <c r="F202" i="1"/>
  <c r="F201" i="1"/>
  <c r="D202" i="1"/>
  <c r="D201" i="1"/>
  <c r="H176" i="1"/>
  <c r="H177" i="1"/>
  <c r="H178" i="1"/>
  <c r="H179" i="1"/>
  <c r="H180" i="1"/>
  <c r="H181" i="1"/>
  <c r="H182" i="1"/>
  <c r="H183" i="1"/>
  <c r="H184" i="1"/>
  <c r="H185" i="1"/>
  <c r="H186" i="1"/>
  <c r="H187" i="1"/>
  <c r="H188" i="1"/>
  <c r="H189" i="1"/>
  <c r="H190" i="1"/>
  <c r="H191" i="1"/>
  <c r="H192" i="1"/>
  <c r="H193" i="1"/>
  <c r="H194" i="1"/>
  <c r="H195" i="1"/>
  <c r="H175" i="1"/>
  <c r="H174" i="1"/>
  <c r="H173" i="1"/>
  <c r="H172" i="1"/>
  <c r="H171" i="1"/>
  <c r="H164" i="1"/>
  <c r="H163" i="1"/>
  <c r="H162" i="1"/>
  <c r="H161" i="1"/>
  <c r="H160" i="1"/>
  <c r="H153" i="1"/>
  <c r="H152" i="1"/>
  <c r="H151" i="1"/>
  <c r="H150" i="1"/>
  <c r="H149" i="1"/>
  <c r="F176" i="1"/>
  <c r="F177" i="1"/>
  <c r="F178" i="1"/>
  <c r="F179" i="1"/>
  <c r="F180" i="1"/>
  <c r="F181" i="1"/>
  <c r="F182" i="1"/>
  <c r="F183" i="1"/>
  <c r="F184" i="1"/>
  <c r="F185" i="1"/>
  <c r="F186" i="1"/>
  <c r="F187" i="1"/>
  <c r="F188" i="1"/>
  <c r="F189" i="1"/>
  <c r="F190" i="1"/>
  <c r="F191" i="1"/>
  <c r="F192" i="1"/>
  <c r="F193" i="1"/>
  <c r="F194" i="1"/>
  <c r="F195" i="1"/>
  <c r="F175" i="1"/>
  <c r="F174" i="1"/>
  <c r="F173" i="1"/>
  <c r="F172" i="1"/>
  <c r="F171" i="1"/>
  <c r="F164" i="1"/>
  <c r="F163" i="1"/>
  <c r="F162" i="1"/>
  <c r="F161" i="1"/>
  <c r="F160" i="1"/>
  <c r="F153" i="1"/>
  <c r="F152" i="1"/>
  <c r="F151" i="1"/>
  <c r="F150" i="1"/>
  <c r="F149" i="1"/>
  <c r="D176" i="1"/>
  <c r="D177" i="1"/>
  <c r="D178" i="1"/>
  <c r="D179" i="1"/>
  <c r="D180" i="1"/>
  <c r="D181" i="1"/>
  <c r="D182" i="1"/>
  <c r="D183" i="1"/>
  <c r="D184" i="1"/>
  <c r="D185" i="1"/>
  <c r="D186" i="1"/>
  <c r="D187" i="1"/>
  <c r="D188" i="1"/>
  <c r="D189" i="1"/>
  <c r="D190" i="1"/>
  <c r="D191" i="1"/>
  <c r="D192" i="1"/>
  <c r="D193" i="1"/>
  <c r="D194" i="1"/>
  <c r="D195" i="1"/>
  <c r="D175" i="1"/>
  <c r="D174" i="1"/>
  <c r="D173" i="1"/>
  <c r="D172" i="1"/>
  <c r="D171" i="1"/>
  <c r="D164" i="1"/>
  <c r="D163" i="1"/>
  <c r="D162" i="1"/>
  <c r="D161" i="1"/>
  <c r="D160" i="1"/>
  <c r="D153" i="1"/>
  <c r="D152" i="1"/>
  <c r="D151" i="1"/>
  <c r="D150" i="1"/>
  <c r="D149" i="1"/>
  <c r="H140" i="1"/>
  <c r="H141" i="1"/>
  <c r="H142" i="1"/>
  <c r="H139" i="1"/>
  <c r="F140" i="1"/>
  <c r="F141" i="1"/>
  <c r="F142" i="1"/>
  <c r="F139" i="1"/>
  <c r="D140" i="1"/>
  <c r="D141" i="1"/>
  <c r="D142" i="1"/>
  <c r="D139" i="1"/>
  <c r="F126" i="1"/>
  <c r="F127" i="1"/>
  <c r="F128" i="1"/>
  <c r="F129" i="1"/>
  <c r="F130" i="1"/>
  <c r="F131" i="1"/>
  <c r="F132" i="1"/>
  <c r="F125" i="1"/>
  <c r="F124" i="1"/>
  <c r="F123" i="1"/>
  <c r="F122" i="1"/>
  <c r="F121" i="1"/>
  <c r="F115" i="1"/>
  <c r="F114" i="1"/>
  <c r="F113" i="1"/>
  <c r="F112" i="1"/>
  <c r="F111" i="1"/>
  <c r="F105" i="1"/>
  <c r="F104" i="1"/>
  <c r="F103" i="1"/>
  <c r="F102" i="1"/>
  <c r="F101" i="1"/>
  <c r="D126" i="1"/>
  <c r="D127" i="1"/>
  <c r="D128" i="1"/>
  <c r="D129" i="1"/>
  <c r="D130" i="1"/>
  <c r="D131" i="1"/>
  <c r="D132" i="1"/>
  <c r="D125" i="1"/>
  <c r="D124" i="1"/>
  <c r="D123" i="1"/>
  <c r="D122" i="1"/>
  <c r="D121" i="1"/>
  <c r="D115" i="1"/>
  <c r="D114" i="1"/>
  <c r="D113" i="1"/>
  <c r="D112" i="1"/>
  <c r="D111" i="1"/>
  <c r="D105" i="1"/>
  <c r="D104" i="1"/>
  <c r="D103" i="1"/>
  <c r="D102" i="1"/>
  <c r="D101" i="1"/>
  <c r="H126" i="1"/>
  <c r="H127" i="1"/>
  <c r="H128" i="1"/>
  <c r="H129" i="1"/>
  <c r="H130" i="1"/>
  <c r="H131" i="1"/>
  <c r="H132" i="1"/>
  <c r="H125" i="1"/>
  <c r="H124" i="1"/>
  <c r="H123" i="1"/>
  <c r="H122" i="1"/>
  <c r="H121" i="1"/>
  <c r="H115" i="1"/>
  <c r="H114" i="1"/>
  <c r="H113" i="1"/>
  <c r="H112" i="1"/>
  <c r="H111" i="1"/>
  <c r="H105" i="1"/>
  <c r="H104" i="1"/>
  <c r="H103" i="1"/>
  <c r="H102" i="1"/>
  <c r="H101" i="1"/>
  <c r="H95" i="1"/>
  <c r="H94" i="1"/>
  <c r="H93" i="1"/>
  <c r="H92" i="1"/>
  <c r="H91" i="1"/>
  <c r="F95" i="1"/>
  <c r="F94" i="1"/>
  <c r="F93" i="1"/>
  <c r="F92" i="1"/>
  <c r="F91" i="1"/>
  <c r="F82" i="1"/>
  <c r="F83" i="1"/>
  <c r="F84" i="1"/>
  <c r="F85" i="1"/>
  <c r="F81" i="1"/>
  <c r="D92" i="1"/>
  <c r="D93" i="1"/>
  <c r="D94" i="1"/>
  <c r="D95" i="1"/>
  <c r="D91" i="1"/>
  <c r="H83" i="1"/>
  <c r="H84" i="1"/>
  <c r="H85" i="1"/>
  <c r="H82" i="1"/>
  <c r="H81" i="1"/>
  <c r="H68" i="1"/>
  <c r="H67" i="1"/>
  <c r="F68" i="1"/>
  <c r="F67" i="1"/>
  <c r="D83" i="1"/>
  <c r="D84" i="1"/>
  <c r="D85" i="1"/>
  <c r="D82" i="1"/>
  <c r="D81" i="1"/>
  <c r="D75" i="1"/>
  <c r="D74" i="1"/>
  <c r="H75" i="1"/>
  <c r="H74" i="1"/>
  <c r="F75" i="1"/>
  <c r="F74" i="1"/>
  <c r="D68" i="1"/>
  <c r="D67" i="1"/>
  <c r="H61" i="1"/>
  <c r="H60" i="1"/>
  <c r="H59" i="1"/>
  <c r="F61" i="1"/>
  <c r="F60" i="1"/>
  <c r="F59" i="1"/>
  <c r="D61" i="1"/>
  <c r="D60" i="1"/>
  <c r="D59" i="1"/>
  <c r="H52" i="1"/>
  <c r="H53" i="1"/>
  <c r="H51" i="1"/>
  <c r="F52" i="1"/>
  <c r="F53" i="1"/>
  <c r="F51" i="1"/>
  <c r="D52" i="1"/>
  <c r="D53" i="1"/>
  <c r="D51" i="1"/>
  <c r="H39" i="1"/>
  <c r="H40" i="1"/>
  <c r="H41" i="1"/>
  <c r="H42" i="1"/>
  <c r="H43" i="1"/>
  <c r="H44" i="1"/>
  <c r="H45" i="1"/>
  <c r="H38" i="1"/>
  <c r="F39" i="1"/>
  <c r="F40" i="1"/>
  <c r="F41" i="1"/>
  <c r="F42" i="1"/>
  <c r="F43" i="1"/>
  <c r="F44" i="1"/>
  <c r="F45" i="1"/>
  <c r="F38" i="1"/>
  <c r="D39" i="1"/>
  <c r="D40" i="1"/>
  <c r="D41" i="1"/>
  <c r="D42" i="1"/>
  <c r="D43" i="1"/>
  <c r="D44" i="1"/>
  <c r="D45" i="1"/>
  <c r="D38" i="1"/>
  <c r="H26" i="1"/>
  <c r="H27" i="1"/>
  <c r="H28" i="1"/>
  <c r="H29" i="1"/>
  <c r="H30" i="1"/>
  <c r="H31" i="1"/>
  <c r="H32" i="1"/>
  <c r="H25" i="1"/>
  <c r="F26" i="1"/>
  <c r="F27" i="1"/>
  <c r="F28" i="1"/>
  <c r="F29" i="1"/>
  <c r="F30" i="1"/>
  <c r="F31" i="1"/>
  <c r="F32" i="1"/>
  <c r="F25" i="1"/>
  <c r="D26" i="1"/>
  <c r="D27" i="1"/>
  <c r="D28" i="1"/>
  <c r="D29" i="1"/>
  <c r="D30" i="1"/>
  <c r="D31" i="1"/>
  <c r="D32" i="1"/>
  <c r="D25" i="1"/>
  <c r="H12" i="1"/>
  <c r="H11" i="1"/>
  <c r="F12" i="1"/>
  <c r="F11" i="1"/>
  <c r="D12" i="1"/>
  <c r="D11" i="1"/>
  <c r="D1477" i="1"/>
  <c r="D1476" i="1"/>
  <c r="D1475" i="1"/>
  <c r="D1474" i="1"/>
  <c r="F1094" i="1"/>
  <c r="F1093" i="1"/>
  <c r="F1092" i="1"/>
  <c r="F1091" i="1"/>
  <c r="H210" i="1"/>
  <c r="H19" i="1"/>
  <c r="F19" i="1"/>
  <c r="D19" i="1"/>
</calcChain>
</file>

<file path=xl/sharedStrings.xml><?xml version="1.0" encoding="utf-8"?>
<sst xmlns="http://schemas.openxmlformats.org/spreadsheetml/2006/main" count="2663" uniqueCount="1278">
  <si>
    <t>Všetky údaje uvedené v tabuľkách sú v percentách</t>
  </si>
  <si>
    <t>SC1. Maturovali ste tento rok?</t>
  </si>
  <si>
    <t>základná vzorka (N=505)</t>
  </si>
  <si>
    <t>preferujú študovať v zahraničí (N=202)</t>
  </si>
  <si>
    <t>preferujú študovať na Slovensku (N=406)</t>
  </si>
  <si>
    <t>áno</t>
  </si>
  <si>
    <t>nie</t>
  </si>
  <si>
    <t>SC2. Plánujete na jeseň začať študovať na nejakej vysokej škole?</t>
  </si>
  <si>
    <t xml:space="preserve">BYDLISKO_KRAJ: </t>
  </si>
  <si>
    <t>Bratislavský</t>
  </si>
  <si>
    <t>Trnavský</t>
  </si>
  <si>
    <t>Trenčiansky</t>
  </si>
  <si>
    <t>Nitriansky</t>
  </si>
  <si>
    <t>Žilinský</t>
  </si>
  <si>
    <t>Banskobystrický</t>
  </si>
  <si>
    <t>Prešovský</t>
  </si>
  <si>
    <t>Košický</t>
  </si>
  <si>
    <t xml:space="preserve">SKOLA_KRAJ (kraj sídla školy): </t>
  </si>
  <si>
    <t xml:space="preserve">TYP1. Zriaďovateľ </t>
  </si>
  <si>
    <t>štátna/verejná škola</t>
  </si>
  <si>
    <t>cirkevná škola</t>
  </si>
  <si>
    <t>súkromná škola</t>
  </si>
  <si>
    <t>TYP2. Typ školy</t>
  </si>
  <si>
    <t>gymnázium</t>
  </si>
  <si>
    <t>stredná odborná škola</t>
  </si>
  <si>
    <t>iná</t>
  </si>
  <si>
    <t>SKOLA VELKOST</t>
  </si>
  <si>
    <t>do 450 žiakov</t>
  </si>
  <si>
    <t>nad 450 žiakov</t>
  </si>
  <si>
    <t>POHLAVIE. STE:</t>
  </si>
  <si>
    <t>muž</t>
  </si>
  <si>
    <t>žena</t>
  </si>
  <si>
    <t>VEK. Koľko máte rokov?</t>
  </si>
  <si>
    <t>17 rokov</t>
  </si>
  <si>
    <t>18 rokov</t>
  </si>
  <si>
    <t>19 rokov</t>
  </si>
  <si>
    <t>20 rokov</t>
  </si>
  <si>
    <t>21 rokov</t>
  </si>
  <si>
    <t>SURODENCI_1. Koľko máte súrodencov, ktorí sú ešte závislí na rodičoch – čiže sú v predškolskom veku alebo ešte študujú alebo ešte nepracujú a sú finančne závislí na rodičoch? Seba, prosím nezapočítavajte. ........</t>
  </si>
  <si>
    <t>0 (žiadny)</t>
  </si>
  <si>
    <t>Q1. Akým jazykom prevažne doma komunikujete?</t>
  </si>
  <si>
    <t>slovenským</t>
  </si>
  <si>
    <t>maďarským</t>
  </si>
  <si>
    <t>ruským</t>
  </si>
  <si>
    <t>ukrajinským</t>
  </si>
  <si>
    <t xml:space="preserve">iným </t>
  </si>
  <si>
    <t>Q2. Jazyk, v ktorom prevažne prebieha výučba na vašej strednej škole je:</t>
  </si>
  <si>
    <t>slovenský</t>
  </si>
  <si>
    <t>maďarský</t>
  </si>
  <si>
    <t>anglický</t>
  </si>
  <si>
    <t>nemecký</t>
  </si>
  <si>
    <t xml:space="preserve">Iný </t>
  </si>
  <si>
    <t xml:space="preserve">Q3. Boli ste počas štúdia na strednej škole na nejakom organizovanom zahraničnom pobyte, aktivite? Ak áno, na akom/akých? Vyberte všetky na ktorých ste boli/ste sa ich zúčastnili. </t>
  </si>
  <si>
    <t>q3_1</t>
  </si>
  <si>
    <t>štúdium na zahraničnej strednej škole/výmenný pobyt</t>
  </si>
  <si>
    <t>q3_2</t>
  </si>
  <si>
    <t>stáž/prax</t>
  </si>
  <si>
    <t>q3_3</t>
  </si>
  <si>
    <t>jazykový kurz</t>
  </si>
  <si>
    <t>q3_4</t>
  </si>
  <si>
    <t>medzinárodná súťaž</t>
  </si>
  <si>
    <t>q3_5</t>
  </si>
  <si>
    <t>letná škola, školenie, workshop</t>
  </si>
  <si>
    <t>q3_6</t>
  </si>
  <si>
    <t>zahraničný/medzinárodný tábor</t>
  </si>
  <si>
    <t>q3_7</t>
  </si>
  <si>
    <t>dobrovoľnícka služba</t>
  </si>
  <si>
    <t>q3_8</t>
  </si>
  <si>
    <t>mládežnícka výmena</t>
  </si>
  <si>
    <t>q3_9</t>
  </si>
  <si>
    <t>návšteva zahraničnej školy organizovaná vašou školou</t>
  </si>
  <si>
    <t>q3_10</t>
  </si>
  <si>
    <t>exkurzia (napr. Európsky parlament, firma)</t>
  </si>
  <si>
    <t>q3_11</t>
  </si>
  <si>
    <t>iné</t>
  </si>
  <si>
    <t>q3_12</t>
  </si>
  <si>
    <t xml:space="preserve">nie, nebol som na žiadnom zahraničnom pobyte počas štúdia na strednej škole          </t>
  </si>
  <si>
    <t xml:space="preserve">Q4. Koľko zahraničných pobytov/aktivít ste dokopy počas Vášho štúdia na strednej škole absolvovali? </t>
  </si>
  <si>
    <t xml:space="preserve">(odpovede tých, ktorí boli na zahraničnom pobyte/aktivite počas štúdia na strednej škole) </t>
  </si>
  <si>
    <t>základná vzorka (N=505, vyplnené 193)</t>
  </si>
  <si>
    <t>preferujú študovať v zahraničí (N=202, vyplnené 122)</t>
  </si>
  <si>
    <t>preferujú študovať na Slovensku (N=406, vyplnené 132 )</t>
  </si>
  <si>
    <t>jeden</t>
  </si>
  <si>
    <t>dva</t>
  </si>
  <si>
    <t>tri</t>
  </si>
  <si>
    <t>štyri a viac</t>
  </si>
  <si>
    <t xml:space="preserve">Q5. Kto najčastejšie inicioval tieto zahraničné pobyty/ aktivity? Bol/a to ....
Vyberte maximálne 2 odpovede. </t>
  </si>
  <si>
    <t>q5_1</t>
  </si>
  <si>
    <t>... vaša škola</t>
  </si>
  <si>
    <t>q5_2</t>
  </si>
  <si>
    <t>... vaša rodina</t>
  </si>
  <si>
    <t>q5_3</t>
  </si>
  <si>
    <t>... vy</t>
  </si>
  <si>
    <t>q5_4</t>
  </si>
  <si>
    <t>... organizácia, v ktorej realizujete mimoškolskú činnosť</t>
  </si>
  <si>
    <t>q5_5</t>
  </si>
  <si>
    <t xml:space="preserve">... niekto iný </t>
  </si>
  <si>
    <t xml:space="preserve">Q6. V akej dĺžke bol Váš najdlhší pobyt v zahraničí? </t>
  </si>
  <si>
    <t>menej ako týždeň</t>
  </si>
  <si>
    <t>týždeň</t>
  </si>
  <si>
    <t>viac ako týždeň, ale maximálne mesiac</t>
  </si>
  <si>
    <t>viac ako mesiac a menej ako pol roka</t>
  </si>
  <si>
    <t>viac ako pol roka</t>
  </si>
  <si>
    <t>Q7. V akej krajine bol tento Váš najdlhší pobyt?</t>
  </si>
  <si>
    <t>Česká republika</t>
  </si>
  <si>
    <t>Anglicko/ Veľká Británia</t>
  </si>
  <si>
    <t xml:space="preserve">Maďarsko </t>
  </si>
  <si>
    <t>Holandsko</t>
  </si>
  <si>
    <t>Dánsko</t>
  </si>
  <si>
    <t xml:space="preserve">Nemecko </t>
  </si>
  <si>
    <t xml:space="preserve">Rakúsko </t>
  </si>
  <si>
    <t>USA</t>
  </si>
  <si>
    <t>Poľsko</t>
  </si>
  <si>
    <t>Austrália</t>
  </si>
  <si>
    <t xml:space="preserve">Francúzsko </t>
  </si>
  <si>
    <t>Švajčiarsko</t>
  </si>
  <si>
    <t>Kanada</t>
  </si>
  <si>
    <t>Taliansko</t>
  </si>
  <si>
    <t>Španielsko</t>
  </si>
  <si>
    <t>Fínsko</t>
  </si>
  <si>
    <t>Ruská federácia</t>
  </si>
  <si>
    <t>Ukrajina</t>
  </si>
  <si>
    <t>Švédsko</t>
  </si>
  <si>
    <t>Belgicko</t>
  </si>
  <si>
    <t>Írsko</t>
  </si>
  <si>
    <t>Nórsko</t>
  </si>
  <si>
    <t>Japonsko</t>
  </si>
  <si>
    <t>Chorvátsko</t>
  </si>
  <si>
    <t>Q8. Rozmýšľali ste, že by ste si dali prestávku (napr. rok) medzi štúdiom na strednej a vysokej škole?</t>
  </si>
  <si>
    <t xml:space="preserve">Q9. Prečo ste rozmýšľali o tom, že by ste si dali prestávku? Vyberte najviac dva najdôležitejšie dôvody. </t>
  </si>
  <si>
    <t xml:space="preserve">(odpovede tých, ktorí rozmýšľali o tom, že by si dali prestávku medzi štúdiom na strednej a vysokej škole) </t>
  </si>
  <si>
    <t>základná vzorka (N=505, vyplnené 58)</t>
  </si>
  <si>
    <t>preferujú študovať v zahraničí (N=202, vyplnené 21)</t>
  </si>
  <si>
    <t>preferujú študovať na Slovensku (N=406, vyplnené 42 )</t>
  </si>
  <si>
    <t>q9_1</t>
  </si>
  <si>
    <t>Potreboval/a som oddych po stresujúcej strednej škole</t>
  </si>
  <si>
    <t>q9_2</t>
  </si>
  <si>
    <t>Potreboval/a by som čas na rozmyslenie si, čo chcem ďalej študovať</t>
  </si>
  <si>
    <t>q9_3</t>
  </si>
  <si>
    <t>Chcel/a som získať pracovné zručnosti</t>
  </si>
  <si>
    <t>q9_4</t>
  </si>
  <si>
    <t>Chcel/a som cestovať</t>
  </si>
  <si>
    <t>q9_5</t>
  </si>
  <si>
    <t>Chcel/a som si pred vysokou školou zarobiť</t>
  </si>
  <si>
    <t>q9_6</t>
  </si>
  <si>
    <t>Nedostal/a som sa na školu, na ktorej som chcel/a študovať</t>
  </si>
  <si>
    <t>q9_7</t>
  </si>
  <si>
    <t xml:space="preserve">Iný dôvod </t>
  </si>
  <si>
    <t xml:space="preserve">Q10. Do ktorých krajín ste si podali prihlášku na vysokú školu? Vyberte všetky krajiny, do ktorých ste si poslali prihlášku. </t>
  </si>
  <si>
    <t>q10_1</t>
  </si>
  <si>
    <t>Slovensko</t>
  </si>
  <si>
    <t>q10_2</t>
  </si>
  <si>
    <t>q10_3</t>
  </si>
  <si>
    <t>q10_4</t>
  </si>
  <si>
    <t>q10_5</t>
  </si>
  <si>
    <t>q10_6</t>
  </si>
  <si>
    <t>q10_7</t>
  </si>
  <si>
    <t>q10_8</t>
  </si>
  <si>
    <t>q10_9</t>
  </si>
  <si>
    <t>q10_10</t>
  </si>
  <si>
    <t>q10_11</t>
  </si>
  <si>
    <t>q10_12</t>
  </si>
  <si>
    <t>q10_13</t>
  </si>
  <si>
    <t>q10_14</t>
  </si>
  <si>
    <t>q10_15</t>
  </si>
  <si>
    <t>q10_16</t>
  </si>
  <si>
    <t>q10_17</t>
  </si>
  <si>
    <t>q10_18</t>
  </si>
  <si>
    <t>q10_19</t>
  </si>
  <si>
    <t>q10_20</t>
  </si>
  <si>
    <t>q10_21</t>
  </si>
  <si>
    <t>q10_22</t>
  </si>
  <si>
    <t>q10_23</t>
  </si>
  <si>
    <t>q10_24</t>
  </si>
  <si>
    <t>q10_25</t>
  </si>
  <si>
    <t>q10_26</t>
  </si>
  <si>
    <t>q10_27</t>
  </si>
  <si>
    <t xml:space="preserve">Q11. Do ktorej krajiny preferujete ísť študovať na vysokú školu? </t>
  </si>
  <si>
    <t xml:space="preserve">Q12. Povedali ste, že by ste chceli študovať, resp. najradšej chcete študovať v  ............... Ako dôležité boli nasledujúce dôvody pri výbere tejto krajiny, v ktorej by ste najradšej chceli študovať? Pre každý z nasledujúcich dôvodov povedzte, či podporoval vaše rozhodnutie ísť študovať do tejto krajiny, alebo vás naopak od toho rozhodnutia odrádzal alebo vaše rozhodnutie neovplyvnil. </t>
  </si>
  <si>
    <t>(odpovede tých, ktorí preferujú ísť študovať na vysokú školu do zahraničia - t.j. mimo SR)</t>
  </si>
  <si>
    <t>základná vzorka (N=99)</t>
  </si>
  <si>
    <t>1=podporovalo moje rozhodnutie ísť študovať do tejto krajiny</t>
  </si>
  <si>
    <t>2=odrádzalo ma od štúdia v tejto krajine</t>
  </si>
  <si>
    <t>3=neovplyvnilo moje rozhodnutie</t>
  </si>
  <si>
    <t>q12_1</t>
  </si>
  <si>
    <t>Bezpečnosť krajiny</t>
  </si>
  <si>
    <t>q12_2</t>
  </si>
  <si>
    <t>Úroveň tolerancie a kultúrnej otvorenosti (napr. rešpektovanie odlišných kultúr, menšín, životných štýlov)</t>
  </si>
  <si>
    <t>q12_3</t>
  </si>
  <si>
    <t>Kvalita demokracie a politickej kultúry</t>
  </si>
  <si>
    <t>q12_4</t>
  </si>
  <si>
    <t>Dôraz, ktorý sa tam kladie na životné prostredie</t>
  </si>
  <si>
    <t>q12_5</t>
  </si>
  <si>
    <t>Kvalita štúdia v danej krajine</t>
  </si>
  <si>
    <t>q12_6</t>
  </si>
  <si>
    <t>Dostupnosť finančnej podpory (štipendiá, pôžičky a pod.)</t>
  </si>
  <si>
    <t>q12_7</t>
  </si>
  <si>
    <t>Výška poplatkov súvisiacich so štúdiom v porovnaní s inými krajinami (napr. školné, zápisné)</t>
  </si>
  <si>
    <t>q12_8</t>
  </si>
  <si>
    <t>Výška životných nákladov v porovnaní s inými krajinami</t>
  </si>
  <si>
    <t>q12_9</t>
  </si>
  <si>
    <t>Príbuzný/priateľ žije/študuje v danej krajine/prípadne tam teraz ide žiť/študovať</t>
  </si>
  <si>
    <t>q12_10</t>
  </si>
  <si>
    <t>Vzdialenosť od domova a /alebo kvalita dopravného spojenia domov</t>
  </si>
  <si>
    <t>q12_11</t>
  </si>
  <si>
    <t>Krajina je mi kultúrne a jazykovo blízka</t>
  </si>
  <si>
    <t>q12_12</t>
  </si>
  <si>
    <r>
      <t>Ponuka pracovných príležitostí po skončení štúdia (</t>
    </r>
    <r>
      <rPr>
        <sz val="10"/>
        <color theme="1"/>
        <rFont val="Aptos Narrow"/>
        <family val="2"/>
        <charset val="238"/>
        <scheme val="minor"/>
      </rPr>
      <t>uplatnenie sa na trhu práce, možnosť profesijného rastu/kariéry,...</t>
    </r>
    <r>
      <rPr>
        <sz val="11"/>
        <color theme="1"/>
        <rFont val="Aptos Narrow"/>
        <family val="2"/>
        <charset val="238"/>
        <scheme val="minor"/>
      </rPr>
      <t>)</t>
    </r>
  </si>
  <si>
    <t>q12_13</t>
  </si>
  <si>
    <t>Legálna možnosť pracovať popri štúdiu</t>
  </si>
  <si>
    <t>q12_14</t>
  </si>
  <si>
    <t>Úroveň zdravotníctva v krajine</t>
  </si>
  <si>
    <t>q12_15</t>
  </si>
  <si>
    <t>Bol nejaký iný dôležitý dôvod?</t>
  </si>
  <si>
    <t>viď. v databáze</t>
  </si>
  <si>
    <t>Q13a. Na ktorú/é vysoké školy ste si podali prihlášku v/na ….? (otvorená otázka)</t>
  </si>
  <si>
    <t>základná vzorka                (N=505)</t>
  </si>
  <si>
    <t>SR</t>
  </si>
  <si>
    <t>q13a_1</t>
  </si>
  <si>
    <t>Univerzita Komenského v Bratislave</t>
  </si>
  <si>
    <t>q13a_2</t>
  </si>
  <si>
    <t>Univerzita Pavla Jozefa Šafárika v Košiciach</t>
  </si>
  <si>
    <t>q13a_3</t>
  </si>
  <si>
    <t>Univerzita veterinárskeho lekárstva a farmácie v Košiciach</t>
  </si>
  <si>
    <t>q13a_4</t>
  </si>
  <si>
    <t>Univerzita Mateja Bela v Banskej Bystrici</t>
  </si>
  <si>
    <t>q13a_5</t>
  </si>
  <si>
    <t>Technická univerzita vo Zvolene</t>
  </si>
  <si>
    <t>q13a_6</t>
  </si>
  <si>
    <t>Technická univerzita v Košiciach</t>
  </si>
  <si>
    <t>q13a_7</t>
  </si>
  <si>
    <t>Žilinská univerzita v Žiline</t>
  </si>
  <si>
    <t>q13a_8</t>
  </si>
  <si>
    <t>Slovenská technická univerzita v Bratislave</t>
  </si>
  <si>
    <t>q13a_9</t>
  </si>
  <si>
    <t>Slovenská poľnohospodárska univerzita v Nitre</t>
  </si>
  <si>
    <t>q13a_10</t>
  </si>
  <si>
    <t>Univerzita Konštantína Filozofa v Nitre</t>
  </si>
  <si>
    <t>q13a_11</t>
  </si>
  <si>
    <t>Trnavská univerzita v Trnave</t>
  </si>
  <si>
    <t>q13a_12</t>
  </si>
  <si>
    <t>Vysoká škola múzických umení v Bratislave</t>
  </si>
  <si>
    <t>q13a_13</t>
  </si>
  <si>
    <t>Ekonomická univerzita v Bratislave</t>
  </si>
  <si>
    <t>q13a_14</t>
  </si>
  <si>
    <t>Vysoká škola výtvarných umení v Bratislave</t>
  </si>
  <si>
    <t>q13a_15</t>
  </si>
  <si>
    <t>Prešovská univerzita v Prešove</t>
  </si>
  <si>
    <t>q13a_16</t>
  </si>
  <si>
    <t>Trenčianska univerzita Alexandra Dubčeka v Trenčíne</t>
  </si>
  <si>
    <t>q13a_17</t>
  </si>
  <si>
    <t>Akadémia umení v Banskej Bystrici</t>
  </si>
  <si>
    <t>q13a_18</t>
  </si>
  <si>
    <t>Univerzita sv. Cyrila a Metoda v Trnave</t>
  </si>
  <si>
    <t>q13a_19</t>
  </si>
  <si>
    <t>Katolícka univerzita v Ružomberku</t>
  </si>
  <si>
    <t>q13a_20</t>
  </si>
  <si>
    <t>Univerzita J. Selyeho v Komárne</t>
  </si>
  <si>
    <t>q13a_21</t>
  </si>
  <si>
    <t>Akadémia policajného zboru v Bratislave</t>
  </si>
  <si>
    <t>q13a_22</t>
  </si>
  <si>
    <t>Akadémia ozbrojených síl generála Milana Rastislava Štefánika so sídlom v Liptovskom Mikuláši</t>
  </si>
  <si>
    <t>q13a_23</t>
  </si>
  <si>
    <t>Slovenská zdravotnícka univerzita v Bratislave</t>
  </si>
  <si>
    <t>q13a_24</t>
  </si>
  <si>
    <t>Hudobná a umelecká akadémia Jána Albrechta - Banská Štiavnica, s.r.o., odborná vysoká škola</t>
  </si>
  <si>
    <t>q13a_25</t>
  </si>
  <si>
    <t>Bratislavská medzinárodná škola liberálnych štúdií</t>
  </si>
  <si>
    <t>q13a_26</t>
  </si>
  <si>
    <t>Vysoká škola bezpečnostného manažérstva v Košiciach</t>
  </si>
  <si>
    <t>q13a_27</t>
  </si>
  <si>
    <t>Vysoká škola DTI v Dubnici nad Váhom</t>
  </si>
  <si>
    <t>q13a_28</t>
  </si>
  <si>
    <t>Vysoká škola medzinárodného podnikania ISM Slovakia v Prešove</t>
  </si>
  <si>
    <t>q13a_29</t>
  </si>
  <si>
    <t>Vysoká škola Danubius</t>
  </si>
  <si>
    <t>q13a_30</t>
  </si>
  <si>
    <t>Paneurópska vysoká škola</t>
  </si>
  <si>
    <t>q13a_31</t>
  </si>
  <si>
    <t>Vysoká škola zdravotníctva a sociálnej práce sv. Alžbety v Bratislave , n. o.</t>
  </si>
  <si>
    <t>q13a_32</t>
  </si>
  <si>
    <t>Vysoká škola ekonómie a manažmentu v Bratislave</t>
  </si>
  <si>
    <t>q13a_33</t>
  </si>
  <si>
    <t>Vysoká škola manažmentu v Bratislave</t>
  </si>
  <si>
    <t>q13a_34</t>
  </si>
  <si>
    <t>University College Prague – Vysoká škola mezinárodních vztahů a Vysoká škola hotelová a ekonomická s.r.o. pobočka v BA</t>
  </si>
  <si>
    <t>q13a_35</t>
  </si>
  <si>
    <t>Vysoká škola NEWTON, a.s. pobočka v Bratislave</t>
  </si>
  <si>
    <t>ČR</t>
  </si>
  <si>
    <t>q13a_36</t>
  </si>
  <si>
    <t>Akademie múzických umění v Praze (AMU)</t>
  </si>
  <si>
    <t>q13a_37</t>
  </si>
  <si>
    <t>Akademie výtvarných umění v Praze (AVU)</t>
  </si>
  <si>
    <t>q13a_38</t>
  </si>
  <si>
    <t>Česká zemědělská univerzita v Praze (ČZU)</t>
  </si>
  <si>
    <t>q13a_39</t>
  </si>
  <si>
    <t>České vysoké učení technické v Praze (ČVUT)</t>
  </si>
  <si>
    <t>q13a_40</t>
  </si>
  <si>
    <t>Janáčkova akademie múzických umění (JAMU)</t>
  </si>
  <si>
    <t>q13a_41</t>
  </si>
  <si>
    <t>Jihočeská univerzita v Českých Budějovicích (JU)</t>
  </si>
  <si>
    <t>q13a_42</t>
  </si>
  <si>
    <t>Masarykova univerzita v Brně (MU)</t>
  </si>
  <si>
    <t>q13a_43</t>
  </si>
  <si>
    <t>Mendelova univerzita v Brně (MENDELU)</t>
  </si>
  <si>
    <t>q13a_44</t>
  </si>
  <si>
    <t>Ostravská univerzita (OU)</t>
  </si>
  <si>
    <t>q13a_45</t>
  </si>
  <si>
    <t>Slezská univerzita v Opavě (SU)</t>
  </si>
  <si>
    <t>q13a_46</t>
  </si>
  <si>
    <t>Technická univerzita v Liberci (TUL)</t>
  </si>
  <si>
    <t>q13a_47</t>
  </si>
  <si>
    <t>Univerzita Hradec Králové (UHK)</t>
  </si>
  <si>
    <t>q13a_48</t>
  </si>
  <si>
    <t>Univerzita Jana Evangelisty Purkyně v Ústí nad Labem (UJEP)</t>
  </si>
  <si>
    <t>q13a_49</t>
  </si>
  <si>
    <t>Univerzita Karlova (UK)</t>
  </si>
  <si>
    <t>q13a_50</t>
  </si>
  <si>
    <t>Univerzita Palackého v Olomouci (UP)</t>
  </si>
  <si>
    <t>q13a_51</t>
  </si>
  <si>
    <t>Univerzita Pardubice (UPCE)</t>
  </si>
  <si>
    <t>q13a_52</t>
  </si>
  <si>
    <t>Univerzita Tomáše Bati ve Zlíně (UTB, zkrácený název: UTB ve Zlíně)</t>
  </si>
  <si>
    <t>q13a_53</t>
  </si>
  <si>
    <t>Veterinární univerzita Brno (VETUNI)</t>
  </si>
  <si>
    <t>q13a_54</t>
  </si>
  <si>
    <t>Vysoká škola báňská - Technická univerzita Ostrava (VŠB-TUO, zkrácený název: VŠB - Technická univerzita Ostrava)</t>
  </si>
  <si>
    <t>q13a_55</t>
  </si>
  <si>
    <t>Vysoká škola ekonomická v Praze (VŠE)</t>
  </si>
  <si>
    <t>q13a_56</t>
  </si>
  <si>
    <t>Vysoká škola chemicko-technologická v Praze (VŠCHT Praha)</t>
  </si>
  <si>
    <t>q13a_57</t>
  </si>
  <si>
    <t>Vysoká škola polytechnická Jihlava (VŠPJ či VŠP Jihlava)</t>
  </si>
  <si>
    <t>q13a_58</t>
  </si>
  <si>
    <t>Vysoká škola technická a ekonomická v Českých Budějovicích (VŠTE)</t>
  </si>
  <si>
    <t>q13a_59</t>
  </si>
  <si>
    <t>Vysoká škola uměleckoprůmyslová v Praze (UMPRUM)</t>
  </si>
  <si>
    <t>q13a_60</t>
  </si>
  <si>
    <t>Vysoké učení technické v Brně (VUT)</t>
  </si>
  <si>
    <t>q13a_61</t>
  </si>
  <si>
    <t>Západočeská univerzita v Plzni (ZČU)</t>
  </si>
  <si>
    <t>q13a_62</t>
  </si>
  <si>
    <t>Policejní akademie České republiky v Praze</t>
  </si>
  <si>
    <t>q13a_63</t>
  </si>
  <si>
    <t>Univerzita obrany</t>
  </si>
  <si>
    <t>q13a_64</t>
  </si>
  <si>
    <t>AMBIS vysoká škola, a. s.  </t>
  </si>
  <si>
    <t>q13a_65</t>
  </si>
  <si>
    <t>Anglo-americká vysoká škola, z.ú. - Praha </t>
  </si>
  <si>
    <t>q13a_66</t>
  </si>
  <si>
    <t>Archip, s.r.o. - Praha</t>
  </si>
  <si>
    <t>q13a_67</t>
  </si>
  <si>
    <t>ART &amp; DESIGN INSTITUT, s.r.o. - Praha</t>
  </si>
  <si>
    <t>q13a_68</t>
  </si>
  <si>
    <t>CEVRO Institut, z. ú. - Praha</t>
  </si>
  <si>
    <t>q13a_69</t>
  </si>
  <si>
    <t>Evropská výzkumná univerzita, z. ú. </t>
  </si>
  <si>
    <t>q13a_70</t>
  </si>
  <si>
    <t>Filmová akademie Miroslava Ondříčka v Písku, o.p.s. </t>
  </si>
  <si>
    <t>q13a_71</t>
  </si>
  <si>
    <t>Metropolitní univerzita Praha, o.p.s. </t>
  </si>
  <si>
    <t>q13a_72</t>
  </si>
  <si>
    <t>Moravská vysoká škola Olomouc, o.p.s.</t>
  </si>
  <si>
    <t>q13a_73</t>
  </si>
  <si>
    <t>Panevropská univerzita, a. s. - Praha </t>
  </si>
  <si>
    <t>q13a_74</t>
  </si>
  <si>
    <t>Prague City Vysoká škola, s.r.o. - Praha </t>
  </si>
  <si>
    <t>q13a_75</t>
  </si>
  <si>
    <t>Pražská vysoká škola psychosociálních studií, s.r.o. - Praha</t>
  </si>
  <si>
    <t>q13a_76</t>
  </si>
  <si>
    <t>ŠKODA AUTO Vysoká škola o. p. s - Mladá Boleslav </t>
  </si>
  <si>
    <t>q13a_77</t>
  </si>
  <si>
    <t>Unicorn Vysoká škola s.r.o. - Praha </t>
  </si>
  <si>
    <t>q13a_78</t>
  </si>
  <si>
    <t>University College Prague - Vysoká škola mezinárodních vztahů a Vysoká škola hotelová a ekonomická, s.r.o.</t>
  </si>
  <si>
    <t>q13a_79</t>
  </si>
  <si>
    <t>University of New York in Prague, s.r.o., Praha 2</t>
  </si>
  <si>
    <t>q13a_80</t>
  </si>
  <si>
    <t>Vysoká škola aplikované psychologie, s.r.o. - Praha</t>
  </si>
  <si>
    <t>q13a_81</t>
  </si>
  <si>
    <t>Vysoká škola ekonomie a managementu, a. s. - Praha</t>
  </si>
  <si>
    <t>q13a_82</t>
  </si>
  <si>
    <t>Vysoká škola evropských a regionálních studií, z. ú. - České Budějovice</t>
  </si>
  <si>
    <t>q13a_83</t>
  </si>
  <si>
    <t>Vysoká škola finanční a správní, a.s. </t>
  </si>
  <si>
    <t>q13a_84</t>
  </si>
  <si>
    <t>Vysoká škola kreativní komunikace, s.r.o. - Praha</t>
  </si>
  <si>
    <t>q13a_85</t>
  </si>
  <si>
    <t>Vysoká škola logistiky, o.p.s. - Přerov</t>
  </si>
  <si>
    <t>q13a_86</t>
  </si>
  <si>
    <t>Vysoká škola mezinárodních a veřejných vztahů Praha, o.p.s</t>
  </si>
  <si>
    <t>q13a_87</t>
  </si>
  <si>
    <t>Vysoká škola NEWTON, a.s. </t>
  </si>
  <si>
    <t>q13a_88</t>
  </si>
  <si>
    <t>Vysoká škola obchodní v Praze, nadační fond </t>
  </si>
  <si>
    <t>q13a_89</t>
  </si>
  <si>
    <t>Vysoká škola Sting, o.p.s. - Brno</t>
  </si>
  <si>
    <t>q13a_90</t>
  </si>
  <si>
    <t>Vysoká škola tělesné výchovy a sportu Palestra, s.r.o., Praha</t>
  </si>
  <si>
    <t>q13a_91</t>
  </si>
  <si>
    <t>Vysoká škola zdravotnická, o.p.s., Praha</t>
  </si>
  <si>
    <t>q13a_92</t>
  </si>
  <si>
    <t>Vysoká škola Humanitas v Sosnovci - Fakulta společenských studií Vsetín</t>
  </si>
  <si>
    <t>q13a_93</t>
  </si>
  <si>
    <t>Vysoká škola manažerská ve Varšavě - Fakulta Jana Amose v Karviné</t>
  </si>
  <si>
    <t>q13a_94</t>
  </si>
  <si>
    <t>Technická univerzita ve Zvolene - detašované pracoviště Dřevařské fakulty TU Zvolen ve Volyni</t>
  </si>
  <si>
    <t>q13a_95</t>
  </si>
  <si>
    <t>Vysoká škola zdravotnictví a sociální práce Sv. Alžběty v Bratislavě - Ústav sv. Jana N. Neumanna, Příbram, Detašované pracoviště Praha</t>
  </si>
  <si>
    <t>q13a_96</t>
  </si>
  <si>
    <t>Aston University - Metropolitní univerzita Praha - realizace výuky bude ukončena 30.6. 2019</t>
  </si>
  <si>
    <t>q13a_97</t>
  </si>
  <si>
    <t>ForMission College - Konferenční centrum Malenovice, Frýdlant nad Ostravicí</t>
  </si>
  <si>
    <t>q13a_98</t>
  </si>
  <si>
    <t>Collegium Humanum – Varšavská univerzita managementu</t>
  </si>
  <si>
    <t>q13a_99</t>
  </si>
  <si>
    <t>Chapman University – Anglo-americká vysoká škola</t>
  </si>
  <si>
    <t>q13a_100</t>
  </si>
  <si>
    <t>University of New York in Prague - pobočka University of Bolton</t>
  </si>
  <si>
    <t>q13a_101</t>
  </si>
  <si>
    <t>University of New York in Prague - pobočka University of Greenwich</t>
  </si>
  <si>
    <t>q13a_102</t>
  </si>
  <si>
    <t>Fakulta veřejnosprávních a ekonomických studií v Uherském Hradišti, Vysoká škola Jagiellońská v Toruni, s.r.o. - pobočka Vysoké školy Jagiellońské v Toruni</t>
  </si>
  <si>
    <t>q13a_103</t>
  </si>
  <si>
    <t>Prague College - pobočka Teesside University</t>
  </si>
  <si>
    <t>q13a_104</t>
  </si>
  <si>
    <t>UK College Prague, a.s. – pobočka University of Buckingham</t>
  </si>
  <si>
    <t>q13a_105</t>
  </si>
  <si>
    <t>Národohospodářský ústav AV ČR, v. v. i. - pobočka Center for Economic Research and Graduate Education – Economics Institute</t>
  </si>
  <si>
    <t>q13a_106</t>
  </si>
  <si>
    <t>University of New York in Prague - pobočka State University of New York, Empire State College</t>
  </si>
  <si>
    <t>q13a_107</t>
  </si>
  <si>
    <t>University of New York in Prague - pobočka La Salle University</t>
  </si>
  <si>
    <t>Anglicko/VB</t>
  </si>
  <si>
    <t>q13a3_1/2,3</t>
  </si>
  <si>
    <t>Barnet and Southgate College</t>
  </si>
  <si>
    <t>Brunel university london</t>
  </si>
  <si>
    <t>Cambridge,London</t>
  </si>
  <si>
    <t>City University of London Londýn</t>
  </si>
  <si>
    <t>Edinburg napien univerzity škotsko</t>
  </si>
  <si>
    <t>HKM International business school</t>
  </si>
  <si>
    <t>Chichester Collage -Veľká Britania</t>
  </si>
  <si>
    <t>London Harrow v Anglicku</t>
  </si>
  <si>
    <t>Oxford</t>
  </si>
  <si>
    <t>UCL- London</t>
  </si>
  <si>
    <t>University of Westminster</t>
  </si>
  <si>
    <t>University of Manchester</t>
  </si>
  <si>
    <t>Maďarsko</t>
  </si>
  <si>
    <t>q13a4_1/2,3</t>
  </si>
  <si>
    <t>Budapesti Corvinus Egyetem</t>
  </si>
  <si>
    <t>Budapesti Metropolitan Egyetem Budapest</t>
  </si>
  <si>
    <t>Debreceni egyetem</t>
  </si>
  <si>
    <t>Gyori tanárképzo foiskola Pedagogická vysoká škola Gyor</t>
  </si>
  <si>
    <t>Miskolci Egyetem Miskolc</t>
  </si>
  <si>
    <t>Nyíregyházi Főiskola Nyíregyháza</t>
  </si>
  <si>
    <t>Pécsi tudomány egyetem</t>
  </si>
  <si>
    <t>Semmelweis Egyetem, Budapest</t>
  </si>
  <si>
    <t>Soproni egyetem</t>
  </si>
  <si>
    <t>Szécsényi István Egyetem Györ</t>
  </si>
  <si>
    <t>Šarospataki COMENIUS</t>
  </si>
  <si>
    <t>q13a5_1/2,3</t>
  </si>
  <si>
    <t>Fontys ICT - Eindhoven</t>
  </si>
  <si>
    <t>Haag haags univerzity</t>
  </si>
  <si>
    <t>HANZE UNIVERSITY,Groningen,</t>
  </si>
  <si>
    <t>HZ University of Applied Sciences</t>
  </si>
  <si>
    <t>Maastricht</t>
  </si>
  <si>
    <t>Radboud University</t>
  </si>
  <si>
    <t>University of Groningen</t>
  </si>
  <si>
    <t>Univerzita Utrecht</t>
  </si>
  <si>
    <t>NHL stenden</t>
  </si>
  <si>
    <t>q13a6_1/2,3</t>
  </si>
  <si>
    <t>University of Southern Denmark - Odens</t>
  </si>
  <si>
    <t>Nemecko</t>
  </si>
  <si>
    <t>q13a7_1/2,3</t>
  </si>
  <si>
    <t>Bauhaus - Univerzit Weimar</t>
  </si>
  <si>
    <t>Humbold-Univerzited zu Berlin</t>
  </si>
  <si>
    <t>Rakúsko</t>
  </si>
  <si>
    <t>q13a8_1/2,3</t>
  </si>
  <si>
    <t>DHGS Deutsche Hochschule fur Gesundheim und sport, Viedeň</t>
  </si>
  <si>
    <t>FACHHOCH SCHULE TECHNIKUM WIEN</t>
  </si>
  <si>
    <t>Technische Universität Wien</t>
  </si>
  <si>
    <t>Universität Wien</t>
  </si>
  <si>
    <t>Veterinarmedicinische univerzitete Wien</t>
  </si>
  <si>
    <t>q13a9_1/2,3</t>
  </si>
  <si>
    <t>Princeton University</t>
  </si>
  <si>
    <t>Stanford university,</t>
  </si>
  <si>
    <t>q13a10_1/2,3</t>
  </si>
  <si>
    <t>Uniwersytet Jagielloński - Krakow</t>
  </si>
  <si>
    <t>Francúzsko</t>
  </si>
  <si>
    <t>q13a12_1/2,3</t>
  </si>
  <si>
    <t>Univerzita Paris-Saclay</t>
  </si>
  <si>
    <t>Univerzita Paris 8 Vincennes -Saint-Denis</t>
  </si>
  <si>
    <t>q13a14_1/2,3</t>
  </si>
  <si>
    <t>LANGARA COLLEGE VANCOUVER</t>
  </si>
  <si>
    <t>Douglas College</t>
  </si>
  <si>
    <t>q13a15_1/2,3</t>
  </si>
  <si>
    <t>Univerzita do Bologna</t>
  </si>
  <si>
    <t>Univerzita Turín</t>
  </si>
  <si>
    <t>Univerzita do Pisa</t>
  </si>
  <si>
    <t>Univerzita Trieste</t>
  </si>
  <si>
    <t>q13a21_1/2,3</t>
  </si>
  <si>
    <t xml:space="preserve">University of applied sciences,Antverpy	</t>
  </si>
  <si>
    <t>Q14. Ktorá z týchto vysokých škôl, na ktoré ste si podali prihlášku je Vaša prvá voľba, ktorú preferujete na prvom mieste (bez ohľadu na to, či Vás na ňu prijali alebo nie)? (otvorená otázka)</t>
  </si>
  <si>
    <t>iné zahraničné</t>
  </si>
  <si>
    <r>
      <t>Q15. Pre každú vysokú školu, na ktorú ste si podali prihlášku mi, prosím, povedzte, či Vás na ňu už prijali (máte už rozhodnutie o prijatí), ešte Vás neprijali, ale myslíte si, že Vás na ňu príjmu alebo už máte rozhodnutie o neprijatí.</t>
    </r>
    <r>
      <rPr>
        <b/>
        <sz val="11"/>
        <color rgb="FFFF0000"/>
        <rFont val="Aptos Narrow"/>
        <family val="2"/>
        <charset val="238"/>
        <scheme val="minor"/>
      </rPr>
      <t xml:space="preserve"> (v datovom súbore)</t>
    </r>
  </si>
  <si>
    <t>Q18. Povedali ste, že ste si podali prihlášku do zahraničia. Prečo by ste chceli študovať v zahraničí? Pre každý z nasledujúcich dôvodov povedzte, či podporoval Vaše rozhodnutie podať si prihlášku do zahraničia, alebo Vás od tohto rozhodnutia odrádzal, alebo Vaše rozhodovanie podať si prihlášku do zahraničia vôbec neovplyvnil</t>
  </si>
  <si>
    <t>(odpovede tých, ktorí si podali aspoň jednu prihlášku do zahraničia)</t>
  </si>
  <si>
    <t>základná vzorka (N=118)</t>
  </si>
  <si>
    <t xml:space="preserve">1=podporoval moje rozhodnutie odísť </t>
  </si>
  <si>
    <t>2=odrádzal ma od odchodu</t>
  </si>
  <si>
    <t>3=neovplyvnil moje rozhodnutie</t>
  </si>
  <si>
    <t>q18_1</t>
  </si>
  <si>
    <t>Skúsenosť s predošlým pobytom v zahraničí</t>
  </si>
  <si>
    <t>q18_2</t>
  </si>
  <si>
    <t xml:space="preserve">Fungovanie štátnych a verejných inštitúcií na Slovensku      </t>
  </si>
  <si>
    <t>q18_3</t>
  </si>
  <si>
    <t>Úroveň záujmu politikov na Slovensku o potreby mladých ľudí</t>
  </si>
  <si>
    <t>q18_4</t>
  </si>
  <si>
    <t xml:space="preserve">Bezpečnosť na Slovensku               </t>
  </si>
  <si>
    <t>q18_5</t>
  </si>
  <si>
    <t xml:space="preserve">Úroveň tolerancie a kultúrnej otvorenosti na Slovensku (napr. rešpektovanie odlišných kultúr, menšín, životných štýlov)      </t>
  </si>
  <si>
    <t>q18_6</t>
  </si>
  <si>
    <t>Objavovanie novej krajiny, ľudí a ich kultúry</t>
  </si>
  <si>
    <t>q18_7</t>
  </si>
  <si>
    <r>
      <t>Ponuka pracovných príležitostí po skončení školy na Slovensku</t>
    </r>
    <r>
      <rPr>
        <sz val="9.5"/>
        <color theme="1"/>
        <rFont val="Aptos Narrow"/>
        <family val="2"/>
        <charset val="238"/>
        <scheme val="minor"/>
      </rPr>
      <t xml:space="preserve"> </t>
    </r>
    <r>
      <rPr>
        <sz val="9"/>
        <color theme="1"/>
        <rFont val="Aptos Narrow"/>
        <family val="2"/>
        <charset val="238"/>
        <scheme val="minor"/>
      </rPr>
      <t>(uplatnenie sa na trhu práce, možnosť profesijného rastu/kariéry,...)</t>
    </r>
  </si>
  <si>
    <t>q18_8</t>
  </si>
  <si>
    <t>Úroveň zdravotníctva na Slovensku</t>
  </si>
  <si>
    <t>preferujú študovať v SR (N=406, odpovedalo 19)</t>
  </si>
  <si>
    <t>Q19. A čo tieto dôvody? Nakoľko podporovali Vaše rozhodovanie podať si prihlášku do zahraničia?</t>
  </si>
  <si>
    <t>q19_1</t>
  </si>
  <si>
    <t>Úroveň mojej strednej školy/Moje skúsenosti so strednou školou na Slovensku</t>
  </si>
  <si>
    <t>q19_2</t>
  </si>
  <si>
    <t>Úroveň kvality vysokých škôl na Slovensku</t>
  </si>
  <si>
    <t>q19_3</t>
  </si>
  <si>
    <t>Náročnosť štúdia v zahraničí</t>
  </si>
  <si>
    <t>q19_4</t>
  </si>
  <si>
    <t xml:space="preserve">Odbor, ktorý chcem študovať neponúkajú vysoké školy na Slovensku  </t>
  </si>
  <si>
    <t>q19_5</t>
  </si>
  <si>
    <t xml:space="preserve">Možnosť zdokonaliť sa v cudzom jazyku </t>
  </si>
  <si>
    <t>q19_6</t>
  </si>
  <si>
    <t>Nabádanie rodičov/blízkych</t>
  </si>
  <si>
    <t>q19_7</t>
  </si>
  <si>
    <t xml:space="preserve">Úroveň vedy a výskumu na Slovensku      </t>
  </si>
  <si>
    <t>q19_8</t>
  </si>
  <si>
    <t>Nabádanie učiteľov/iných zamestnancov na mojej strednej škole (napr. psychológ, výchovný/kariérový poradca)</t>
  </si>
  <si>
    <t>q19_9</t>
  </si>
  <si>
    <t>Odporúčanie známych, ktorí mali skúsenosť so slovenskými VŠ</t>
  </si>
  <si>
    <t>q19_10</t>
  </si>
  <si>
    <t xml:space="preserve">Moje rozhodovanie podporovalo niečo iné? </t>
  </si>
  <si>
    <t xml:space="preserve">Q20. Povedali ste, že jedným z dôvodov, pre ktorý ste si podali prihlášku do zahraničia bola aj úroveň strednej školy na Slovensku. Čo konkrétne z charakteristík strednej školy podporilo Vaše rozhodnutie podať si prihlášku do zahraničia? Vyberte najviac 5 hlavných vecí.  </t>
  </si>
  <si>
    <t>(odpovede tých, ktorí povedali, že jedným z dôvodov pre ktorý si podali prihlášku do zahraničia bola aj úroveň kvality ich strednej školy v SR)</t>
  </si>
  <si>
    <t>základná vzorka                (N=52)</t>
  </si>
  <si>
    <t>preferujú študovať v zahraničí (N=98)</t>
  </si>
  <si>
    <t>q20_1</t>
  </si>
  <si>
    <t xml:space="preserve">Úroveň motivácie učiteľov na strednej škole       </t>
  </si>
  <si>
    <t>q20_2</t>
  </si>
  <si>
    <t>Stav vybavenia pre štúdium na strednej škole (IKT, laboratóriá,  ateliéry....)</t>
  </si>
  <si>
    <t>q20_3</t>
  </si>
  <si>
    <t>Úroveň možností priameho kontaktu s odborníkmi (z praxe, z vysokých škôl a pod.) počas strednej školy</t>
  </si>
  <si>
    <t>q20_4</t>
  </si>
  <si>
    <t>Miera útulnosti priestorov strednej školy</t>
  </si>
  <si>
    <t>q20_5</t>
  </si>
  <si>
    <t>Úroveň férovosti hodnotenia učiteľmi na strednej škole</t>
  </si>
  <si>
    <t>q20_6</t>
  </si>
  <si>
    <t>Miera prívetivosti kolektívu spolužiakov/čok na strednej škole</t>
  </si>
  <si>
    <t>q20_7</t>
  </si>
  <si>
    <t>Miera do akej učitelia na strednej škole rešpektovali žiakov</t>
  </si>
  <si>
    <t>q20_8</t>
  </si>
  <si>
    <t xml:space="preserve">Miera atraktivity vyučovacích metód na strednej škole    </t>
  </si>
  <si>
    <t>q20_9</t>
  </si>
  <si>
    <t>Úroveň zmysluplnosti učiva na strednej škole</t>
  </si>
  <si>
    <t>q20_10</t>
  </si>
  <si>
    <t>Úroveň podpory pri prekonávaní prekážok a riešení problémov počas strednej školy</t>
  </si>
  <si>
    <t>q20_11</t>
  </si>
  <si>
    <t>Tlak na výkon na strednej škole</t>
  </si>
  <si>
    <t>q20_12</t>
  </si>
  <si>
    <t xml:space="preserve">Nejaká iná charakteristika strednej školy, ktorá podporovala Vaše rozhodnutie odísť? </t>
  </si>
  <si>
    <t>Q21. Aká časť spolužiakov/čok z Vašej triedy na strednej škole si podala prihlášku na vysokoškolské štúdium v zahraničí:</t>
  </si>
  <si>
    <t>väčšina</t>
  </si>
  <si>
    <t>približne polovica</t>
  </si>
  <si>
    <t>menšina</t>
  </si>
  <si>
    <t>len pár jednotlivcov/len ja</t>
  </si>
  <si>
    <t xml:space="preserve">Q22. Povedali ste, že najradšej by ste išli študovať na vysokú školu na Slovensku. Prečo preferujete študovať na Slovensku? Pre každý z nasledujúcich dôvodov povedzte, či to podporovalo Vaše rozhodnutie študovať na Slovensku, odrádzalo Vás od tohto rozhodnutia, alebo to na Vaše rozhodovanie nemalo žiadny vplyv. </t>
  </si>
  <si>
    <t>(odpovede tých, ktorí preferujú štúdium v SR)</t>
  </si>
  <si>
    <t>základná vzorka (N=406)</t>
  </si>
  <si>
    <t xml:space="preserve">1=podporovalo moje rozhodnutie študovať na Slovensku </t>
  </si>
  <si>
    <t>2=odrádzalo ma od rozhodnutia študovať na Slovensku</t>
  </si>
  <si>
    <t>3=nemalo žiadny vplyv na moje rozhodnutie</t>
  </si>
  <si>
    <t>q22_1</t>
  </si>
  <si>
    <t>Kvalita vysokých škôl na Slovensku v porovnaní s tými v zahraničí</t>
  </si>
  <si>
    <t>q22_2</t>
  </si>
  <si>
    <t xml:space="preserve">Moja úroveň znalosti cudzieho jazyka      </t>
  </si>
  <si>
    <t>q22_3</t>
  </si>
  <si>
    <t xml:space="preserve">Finančná náročnosť štúdia v zahraničí      </t>
  </si>
  <si>
    <t>q22_4</t>
  </si>
  <si>
    <t xml:space="preserve">Akademická náročnosť štúdia v zahraničí      </t>
  </si>
  <si>
    <t>q22_5</t>
  </si>
  <si>
    <r>
      <rPr>
        <sz val="11"/>
        <color theme="1"/>
        <rFont val="Aptos Narrow"/>
        <family val="2"/>
        <charset val="238"/>
        <scheme val="minor"/>
      </rPr>
      <t>Možnosť robiť moju budúcu profesiu len v krajine/v jazyku, v ktorom absolvujem štúdium</t>
    </r>
    <r>
      <rPr>
        <sz val="10.5"/>
        <color theme="1"/>
        <rFont val="Aptos Narrow"/>
        <family val="2"/>
        <charset val="238"/>
        <scheme val="minor"/>
      </rPr>
      <t xml:space="preserve"> (napr. psychológia, herectvo, právo). (Štúdium v zahraničí by tak znamenalo aj život v zahraničí po škole, resp. prácu mimo odboru, v ktorom absolvujem štúdium.)</t>
    </r>
  </si>
  <si>
    <t>q22_6</t>
  </si>
  <si>
    <t>Fyzická blízkosť rodiny/priateľov</t>
  </si>
  <si>
    <t>q22_7</t>
  </si>
  <si>
    <t>Pokračovanie v mimoškolských aktivitách ako krúžok, dobrovoľníctvo, mládežnícka organizácia a pod.</t>
  </si>
  <si>
    <t>q22_8</t>
  </si>
  <si>
    <r>
      <t xml:space="preserve">Možnosť získať štedré štipendium na celé bakalárske štúdium  - </t>
    </r>
    <r>
      <rPr>
        <sz val="10.5"/>
        <color theme="1"/>
        <rFont val="Aptos Narrow"/>
        <family val="2"/>
        <charset val="238"/>
        <scheme val="minor"/>
      </rPr>
      <t>v rámci schémy Študujem doma a Slovensko ma odmení</t>
    </r>
  </si>
  <si>
    <t>q22_9</t>
  </si>
  <si>
    <t>V zahraničí ma na školu neprijali</t>
  </si>
  <si>
    <t>q22_10</t>
  </si>
  <si>
    <t>Možnosť pomáhať rozvíjať Slovensko</t>
  </si>
  <si>
    <t>q22_11</t>
  </si>
  <si>
    <r>
      <t>Ponuka pracovných príležitostí po skončení školy (</t>
    </r>
    <r>
      <rPr>
        <sz val="10"/>
        <color theme="1"/>
        <rFont val="Aptos Narrow"/>
        <family val="2"/>
        <charset val="238"/>
        <scheme val="minor"/>
      </rPr>
      <t>uplatnenie sa na trhu práce, možnosť profesijného rastu/kariéry,...</t>
    </r>
    <r>
      <rPr>
        <sz val="11"/>
        <color theme="1"/>
        <rFont val="Aptos Narrow"/>
        <family val="2"/>
        <charset val="238"/>
        <scheme val="minor"/>
      </rPr>
      <t>)</t>
    </r>
  </si>
  <si>
    <t>q22_12</t>
  </si>
  <si>
    <t xml:space="preserve">Bolo dôležité niečo iné? </t>
  </si>
  <si>
    <t xml:space="preserve">Q23. Povedali ste, že najradšej by ste išli študovať na ............... Teraz sa Vás chcem opýtať na mesto, kde sa táto škola nachádza. Čo bolo pre Vás dôležité ohľadom tohto mesta, kde sa škola nachádza? Z nasledujúcich vecí vyberte najviac 5 pre Vás najdôležitejších charakteristík tohto mesta z pohľadu vysokoškoláka. </t>
  </si>
  <si>
    <t>q23_1</t>
  </si>
  <si>
    <t>Veľa príležitostí získať prácu popri štúdiu</t>
  </si>
  <si>
    <t>q23_2</t>
  </si>
  <si>
    <t>Veľa možností mimo-školských aktivít  (šport, kultúra, zábava)</t>
  </si>
  <si>
    <t>q23_3</t>
  </si>
  <si>
    <t>Kompaktnosť mesta (malé vzdialenosti v meste, rodinná atmosféra a pod.)</t>
  </si>
  <si>
    <t>q23_4</t>
  </si>
  <si>
    <t>Žijú/plánujú tam žiť/študovať moji blízki (priatelia, príbuzní, spolužiaci...)</t>
  </si>
  <si>
    <t>q23_5</t>
  </si>
  <si>
    <t>Bývam v ňom alebo v blízkom okolí a nemusím dochádzať</t>
  </si>
  <si>
    <t>q23_6</t>
  </si>
  <si>
    <t>Prijateľné náklady na život</t>
  </si>
  <si>
    <t>q23_7</t>
  </si>
  <si>
    <t>Kvalitná verejná doprava v meste (dostanem sa kam potrebujem v primeranom čase)</t>
  </si>
  <si>
    <t>q23_8</t>
  </si>
  <si>
    <t>Blízkosť prírody/hôr</t>
  </si>
  <si>
    <t>q23_9</t>
  </si>
  <si>
    <t>Mesto je z môjho domova dobre dopravne dostupné</t>
  </si>
  <si>
    <t>q23_10</t>
  </si>
  <si>
    <t>Možnosti kvalitného a dostupného ubytovania pre študentov mimo kapacít vysokej školy (mimo internátov)</t>
  </si>
  <si>
    <t>q23_11</t>
  </si>
  <si>
    <t xml:space="preserve">Mesto je otvorené voči inakosti </t>
  </si>
  <si>
    <t>q23_12</t>
  </si>
  <si>
    <t>Miesto pre mňa nebolo dôležité, je to sídlo školy</t>
  </si>
  <si>
    <t>q23_13</t>
  </si>
  <si>
    <t xml:space="preserve">Bolo niečo iné dôležité? </t>
  </si>
  <si>
    <t xml:space="preserve">Q24. Čo bolo pre Vás dôležité pri výbere Vami preferovanej školy ... z hľadiska vzdelávacieho procesu? Pre každú z nasledujúcich vecí mi povedzte, či to podporovalo Vaše rozhodnutie ísť študovať na Vami preferovanú školu, alebo Vás to naopak od toho odrádzalo, alebo to nemalo na Vaše rozhodovanie žiadny vplyv. </t>
  </si>
  <si>
    <t>1=podporovalo moje rozhodnutie ísť tam študovať</t>
  </si>
  <si>
    <t>2=odrádzalo ma od rozhodnutia ísť tam študovať</t>
  </si>
  <si>
    <t>q24_1</t>
  </si>
  <si>
    <t>Reputácia/meno školy</t>
  </si>
  <si>
    <t>q24_2</t>
  </si>
  <si>
    <t>Možnosť študovať celé štúdium, alebo jeho prevažnú časť, vo svetovom jazyku</t>
  </si>
  <si>
    <t>q24_3</t>
  </si>
  <si>
    <t>Úroveň výskumu a umeleckej činnosti</t>
  </si>
  <si>
    <t>q24_4</t>
  </si>
  <si>
    <t>Ponuka študijného programu (odboru), ktorý  sa nedá študovať inde/dá sa študovať aj na iných, ale menej dostupných školách</t>
  </si>
  <si>
    <t>q24_5</t>
  </si>
  <si>
    <t>Ponúkané predmety v mojom študijnom odbore</t>
  </si>
  <si>
    <t>q24_6</t>
  </si>
  <si>
    <t>Pozícia školy v medzinárodných rebríčkoch kvality vysokých škôl</t>
  </si>
  <si>
    <t>q24_7</t>
  </si>
  <si>
    <t>Medzinárodný rozmer štúdia (možnosti pobytov v zahraničí - napr. ERASMUS, zahraniční spolužiaci/učitelia)</t>
  </si>
  <si>
    <t>q24_8</t>
  </si>
  <si>
    <t>Prepojenie štúdia na prax</t>
  </si>
  <si>
    <t>q24_9</t>
  </si>
  <si>
    <t>Využívanie inovatívnych prístupov vo vzdelávaní (napr. diskusie, workshopy)</t>
  </si>
  <si>
    <t>q24_10</t>
  </si>
  <si>
    <t xml:space="preserve">Významnosť osobností, ktoré v mojom odbore učia      </t>
  </si>
  <si>
    <t>q24_11</t>
  </si>
  <si>
    <t>Náročnosť požiadaviek na prijatie</t>
  </si>
  <si>
    <t>q24_12</t>
  </si>
  <si>
    <t xml:space="preserve">Náročnosť štúdia      </t>
  </si>
  <si>
    <t>q24_13</t>
  </si>
  <si>
    <t>Uplatniteľnosť absolventov  školy</t>
  </si>
  <si>
    <t>q24_14</t>
  </si>
  <si>
    <t xml:space="preserve">Bolo niečo iné dôležité z hľadiska vzdelávacieho procesu na Vami preferovanej škole? </t>
  </si>
  <si>
    <r>
      <t>Ponuka študijného programu (odboru), ktorý  sa nedá študovať inde/</t>
    </r>
    <r>
      <rPr>
        <sz val="9"/>
        <color theme="1"/>
        <rFont val="Aptos Narrow"/>
        <family val="2"/>
        <charset val="238"/>
        <scheme val="minor"/>
      </rPr>
      <t>dá sa študovať aj na iných, ale menej dostupných školách</t>
    </r>
  </si>
  <si>
    <t>preferujú študovať v SR (N=406)</t>
  </si>
  <si>
    <t>Q25. Akým spôsobom ovplyvnili Vaše rozhodovanie nasledovné služby a podpora pri výbere Vami preferovanej školy?</t>
  </si>
  <si>
    <t>3=nemalo žiadny vplyv na moje rozhodovanie</t>
  </si>
  <si>
    <t>q25_1</t>
  </si>
  <si>
    <t>Miera administratívnej náročnosti prijímacieho konania</t>
  </si>
  <si>
    <t>q25_2</t>
  </si>
  <si>
    <t>Rýchlosť a nápomocnosť komunikácie zo strany vysokej školy</t>
  </si>
  <si>
    <t>q25_3</t>
  </si>
  <si>
    <t>Prehľadnosť informácií na webe školy pre mňa ako uchádzača/čku o štúdium</t>
  </si>
  <si>
    <t>q25_4</t>
  </si>
  <si>
    <t>Pro-aktívnosť v oslovovaní potenciálnych študentov a študentiek školou (napr. prezentácia u mňa v škole, reklama online/v médiách a pod.)</t>
  </si>
  <si>
    <t>q25_5</t>
  </si>
  <si>
    <t>Kvalita študentského života (ponuka voľnočasových aktivít)</t>
  </si>
  <si>
    <t>q25_6</t>
  </si>
  <si>
    <t>Výška šance získať internát</t>
  </si>
  <si>
    <t>q25_7</t>
  </si>
  <si>
    <t>Úroveň finančnej podpory od školy</t>
  </si>
  <si>
    <t>q25_8</t>
  </si>
  <si>
    <t xml:space="preserve">Bolo niečo iné dôležité z hľadiska služieb a podpory na Vami preferovanej škole? </t>
  </si>
  <si>
    <t>Q26. Akým spôsobom ovplyvnili Vaše rozhodovanie nasledujúce aspekty priestorov a vybavenia pri výbere Vami preferovanej školy?</t>
  </si>
  <si>
    <t>q26_1</t>
  </si>
  <si>
    <t>Modernosť podmienok pre štúdium (priestory, prístrojové a technické vybavenie, knižnica...)</t>
  </si>
  <si>
    <t>q26_2</t>
  </si>
  <si>
    <t>Prívetivosť prostredia v areáli vysokej školy</t>
  </si>
  <si>
    <t>q26_3</t>
  </si>
  <si>
    <t>Lokalita školy v rámci mesta</t>
  </si>
  <si>
    <t>q26_4</t>
  </si>
  <si>
    <t xml:space="preserve">Modernosť internátov     </t>
  </si>
  <si>
    <t>q26_5</t>
  </si>
  <si>
    <t>Priestor pre oddych študentstva v škole</t>
  </si>
  <si>
    <t>q26_6</t>
  </si>
  <si>
    <t>Dopravná dostupnosť školy od ubytovania ponúkaného školou</t>
  </si>
  <si>
    <t>q26_7</t>
  </si>
  <si>
    <t>Dostupnosť kvalitného stravovania v škole/jej blízkom okolí</t>
  </si>
  <si>
    <t>q26_8</t>
  </si>
  <si>
    <t xml:space="preserve">Bolo niečo iné dôležité z hľadiska priestorov a vybavenia na Vami preferovanej škole? </t>
  </si>
  <si>
    <t xml:space="preserve">Q27. Ako dôležité boli pre Vás pri výbere Vami preferovanej vysokej školy odporúčania nasledujúcich ľudí? Pre každú skupinu ľudí mi, prosím, povedzte, či Váš výber preferovanej školy podporovali, odrádzali Vás od neho, alebo nemali na Váš výber žiadny vplyv.    </t>
  </si>
  <si>
    <t>q27_1</t>
  </si>
  <si>
    <t>Kamaráti a známi, širšia rodina</t>
  </si>
  <si>
    <t>q27_2</t>
  </si>
  <si>
    <t>Spolužiaci/čky, ktorí/é šli na rovnakú školu</t>
  </si>
  <si>
    <t>q27_3</t>
  </si>
  <si>
    <t>Súčasní alebo bývalí študenti danej vysokej školy</t>
  </si>
  <si>
    <t>q27_4</t>
  </si>
  <si>
    <t>Ľudia, ktorí sú profesionálmi v odbore, ktorý idem študovať</t>
  </si>
  <si>
    <t>q27_5</t>
  </si>
  <si>
    <t>Rodičia</t>
  </si>
  <si>
    <t>q27_6</t>
  </si>
  <si>
    <t>Môj učiteľ/učiteľka na strednej škole</t>
  </si>
  <si>
    <t>q27_7</t>
  </si>
  <si>
    <t>Výchovný/kariérový poradca na strednej škole</t>
  </si>
  <si>
    <t>q27_8</t>
  </si>
  <si>
    <t xml:space="preserve">Niekto iný </t>
  </si>
  <si>
    <t>Q28. Ako dôležité boli nasledujúce zdroje informácií pri Vašom rozhodovaní sa o výbere vysokej školy, na ktorej ste preferovali študovať? Vyberte najviac 5 najdôležitejších.</t>
  </si>
  <si>
    <t>q28_1</t>
  </si>
  <si>
    <t>Webstránka školy</t>
  </si>
  <si>
    <t>q28_2</t>
  </si>
  <si>
    <t>Agentúra, ktorá pomáha pri prihlasovaní sa na štúdium v zahraničí</t>
  </si>
  <si>
    <t>q28_3</t>
  </si>
  <si>
    <t>Sociálne siete</t>
  </si>
  <si>
    <t>q28_4</t>
  </si>
  <si>
    <t>Reklama/inzercia vysokej školy</t>
  </si>
  <si>
    <t>q28_5</t>
  </si>
  <si>
    <t>Referencie od aktuálnych alebo bývalých študentov/študentiek školy/mnou preferovaného odboru</t>
  </si>
  <si>
    <t>q28_6</t>
  </si>
  <si>
    <t>Výpovede profesionálne úspešných absolventov školy (príp. známych osobností)</t>
  </si>
  <si>
    <t>q28_7</t>
  </si>
  <si>
    <t>Online študentské fóra</t>
  </si>
  <si>
    <t>q28_8</t>
  </si>
  <si>
    <t>Vzdelávací veľtrh</t>
  </si>
  <si>
    <t>q28_9</t>
  </si>
  <si>
    <t>Deň otvorených dverí</t>
  </si>
  <si>
    <t>q28_10</t>
  </si>
  <si>
    <t>Výchovný/kariérový poradca/školský psychológ</t>
  </si>
  <si>
    <t>q28_11</t>
  </si>
  <si>
    <t>Učitelia na mojej strednej škole</t>
  </si>
  <si>
    <t>q28_12</t>
  </si>
  <si>
    <t>Prezentácia zástupcov vysokej školy u nás v škole</t>
  </si>
  <si>
    <t>q28_13</t>
  </si>
  <si>
    <t>Medzinárodný rebríček vysokých škôl</t>
  </si>
  <si>
    <t>q28_14</t>
  </si>
  <si>
    <t>MiniErasmus/možnosť stráviť na danej škole niekoľko dní</t>
  </si>
  <si>
    <t>q28_15</t>
  </si>
  <si>
    <t>Dáta z prieskumu Akademická štvrťhodinka</t>
  </si>
  <si>
    <t>q28_16</t>
  </si>
  <si>
    <t>Nejaký iný dôležitý zdroj informácií?</t>
  </si>
  <si>
    <t>Q29. Brali ste pri Vašom rozhodovaní sa o tom, na ktorú vysokú školu chcete ísť študovať, aj medzinárodné rebríčky kvality vysokých škôl?</t>
  </si>
  <si>
    <t>nepamätám si</t>
  </si>
  <si>
    <t xml:space="preserve">Q30. Ktoré medzinárodné rebríčky kvality vysokých škôl ste brali do úvahy?
Vyberte všetky, ktoré ste brali do úvahy. </t>
  </si>
  <si>
    <t>(odpovede tých, ktorí pri rozhodovaní o vysokej škole brali do úvahu aj medzinárodné rebríčky kvality vysokých škôl )</t>
  </si>
  <si>
    <t>základná vzorka                (N=111)</t>
  </si>
  <si>
    <t>preferujú študovať v zahraničí (N=89)</t>
  </si>
  <si>
    <t>preferujú študovať na Slovensku (N=72)</t>
  </si>
  <si>
    <t>q30_1</t>
  </si>
  <si>
    <t>Šanghajský (Academic Ranking of World Universities) (ARWU)</t>
  </si>
  <si>
    <t>q30_2</t>
  </si>
  <si>
    <t>Times Higher Education (THE)</t>
  </si>
  <si>
    <t>q30_3</t>
  </si>
  <si>
    <t>QS university ranking (QS)</t>
  </si>
  <si>
    <t>q30_4</t>
  </si>
  <si>
    <t xml:space="preserve">Q31. Aký odbor chcete  študovať na Vami preferovanej škole, teda ..............? </t>
  </si>
  <si>
    <t>Q32. Prečo ste si vybrali práve tento odbor? Pre každý z nasledujúcich dôvodov povedzte, či to bol jeden z hlavných dôvodov toho, prečo ste si vybrali daný odbor, alebo ste ho brali do úvahy, ale nepatril k hlavným dôvodom, alebo tento dôvod nehral pri Vašom rozhodovaní študovať tento odbor žiadnu rolu (nebrali ste ho do úvahy).</t>
  </si>
  <si>
    <t>1=jeden z hlavných dôvodov</t>
  </si>
  <si>
    <t>2=bral/a som do úvahy, ale nepatril k hlavným dôvodom</t>
  </si>
  <si>
    <t>3=nebral/a som do úvahy</t>
  </si>
  <si>
    <t>q32_1</t>
  </si>
  <si>
    <t>Vplyv učiteľa/učiteľov na strednej škole</t>
  </si>
  <si>
    <t>q32_2</t>
  </si>
  <si>
    <t>Vplyv organizácie propagujúcej  tento študijný program/oblasť štúdia (napr. Aj Ty v IT, zamestnávateľ z danej oblasti)</t>
  </si>
  <si>
    <t>q32_3</t>
  </si>
  <si>
    <t>Skúsenosť s týmto odborom v rámci voľnočasových aktivít počas strednej školy</t>
  </si>
  <si>
    <t>q32_4</t>
  </si>
  <si>
    <t>Záujem v budúcnosti pracovať v danom odbore</t>
  </si>
  <si>
    <t>q32_5</t>
  </si>
  <si>
    <t>Chcem sa v tomto odbore ďalej rozvíjať</t>
  </si>
  <si>
    <t>q32_6</t>
  </si>
  <si>
    <t>Od malička som v tomto odbore chcel/a pracovať/</t>
  </si>
  <si>
    <t>q32_7</t>
  </si>
  <si>
    <t>Tento odbor mi ponúka vnútorné naplnenie</t>
  </si>
  <si>
    <t>q32_8</t>
  </si>
  <si>
    <t xml:space="preserve">Daný odbor má široké uplatnenie v rôznych profesiách      </t>
  </si>
  <si>
    <t>q32_9</t>
  </si>
  <si>
    <t xml:space="preserve">Na tento odbor som dobre pripravená/ý          </t>
  </si>
  <si>
    <t>q32_10</t>
  </si>
  <si>
    <t>Odbor odporúčali rodičia</t>
  </si>
  <si>
    <t>q32_11</t>
  </si>
  <si>
    <t>Odporúčanie výchovný/kariérový poradca/psychológ</t>
  </si>
  <si>
    <t>q32_12</t>
  </si>
  <si>
    <t>Vplyv influencera/ky na sociálnej sieti</t>
  </si>
  <si>
    <t>q32_13</t>
  </si>
  <si>
    <t xml:space="preserve">Odporúčanie kamarátov     </t>
  </si>
  <si>
    <t>q32_14</t>
  </si>
  <si>
    <t>Možnosť ľahko si nájsť s týmto odborom prácu</t>
  </si>
  <si>
    <t>q32_15</t>
  </si>
  <si>
    <t>Návšteva vysokej školy (v rámci DOD, olympiád a pod).</t>
  </si>
  <si>
    <t>q32_16</t>
  </si>
  <si>
    <t>Možnosť získať na tomto odbore štipendium/zvýhodnenú pôžičku</t>
  </si>
  <si>
    <t>q32_17</t>
  </si>
  <si>
    <t xml:space="preserve">Možnosť nadpriemerných príjmov u absolventov tohto odboru     </t>
  </si>
  <si>
    <t>q32_18</t>
  </si>
  <si>
    <t xml:space="preserve">Bolo niečo iné dôležité, prečo ste si vybrali tento odbor? </t>
  </si>
  <si>
    <t>Q33. Ako vnímate, ak škola uplatňuje v rámci prijímacieho konania nejaký nástroj selekcie uchádzačov a nestačí len vyplniť prihlášku?</t>
  </si>
  <si>
    <t xml:space="preserve">Ako signál, že škola si stráži svoju kvalitu už pri výbere študentov </t>
  </si>
  <si>
    <t>Nie je to podstatné, selekcia študentov nič o kvalite školy nehovorí</t>
  </si>
  <si>
    <t>Q34. Počuli ste o štipendiu “Študujem doma a Slovensko ma odmení?”</t>
  </si>
  <si>
    <t>áno, žiadam/budem žiadať o toto štipendium</t>
  </si>
  <si>
    <t>áno, poznám podmienky získania tohto štipendia, ale o štipendium nežiadam a ani nebudem žiadať</t>
  </si>
  <si>
    <t>áno, ale neviem, aké sú podmienky pre získanie štipendia</t>
  </si>
  <si>
    <t>nie, nepočul/a som o ňom</t>
  </si>
  <si>
    <t>Q35. Je toto štipendium motivujúce pre štúdium na Slovensku?</t>
  </si>
  <si>
    <t>(odpovede tých, ktorí žiadajú/budú žiadať štipendium "Študujem doma a Slovensko ma odmení", resp. poznajú podmienky tohto štipendia, ale oň nebudú žiadať a zároveň preferujú študovať v zahraničí)</t>
  </si>
  <si>
    <t>základná vzorka                (N=44)</t>
  </si>
  <si>
    <t>preferujú študovať v zahraničí (N=94)</t>
  </si>
  <si>
    <t xml:space="preserve">Q36. Ako vnímate toto štipendium? Môžete vybrať viacero odpovedí, ktoré vystihujú prečo toto štipendium pre Vás nie je motivujúce, aby ste ostali študovať na Slovensku.  </t>
  </si>
  <si>
    <t>(odpovede tých, ktorí si myslia, že toto štipendium nie je motivujúce pre štúdium na Slovensku)</t>
  </si>
  <si>
    <t>základná vzorka                (N=28)</t>
  </si>
  <si>
    <t>preferujú študovať v zahraničí (N=56)</t>
  </si>
  <si>
    <t>q36_1</t>
  </si>
  <si>
    <t>Chcem študovať na vysokej škole v zahraničí</t>
  </si>
  <si>
    <t>q36_2</t>
  </si>
  <si>
    <t>Má príliš náročné kritériá výberu</t>
  </si>
  <si>
    <t>q36_3</t>
  </si>
  <si>
    <t>Proces žiadosti je príliš administratívne náročný</t>
  </si>
  <si>
    <t>q36_4</t>
  </si>
  <si>
    <t>Príliš málo dostupných štipendií</t>
  </si>
  <si>
    <t>q36_5</t>
  </si>
  <si>
    <t>Suma štipendia je nízka</t>
  </si>
  <si>
    <t>q36_6</t>
  </si>
  <si>
    <t>Dozvedel/a som sa o ňom, keď už som bol/a rozhodnutá študovať v zahraničí</t>
  </si>
  <si>
    <t>q36_7</t>
  </si>
  <si>
    <t>Informácia o štipendiu sa ku mne dostala, keď už sa nedalo prihlásiť na školu na Slovensku.</t>
  </si>
  <si>
    <t>q36_8</t>
  </si>
  <si>
    <t>Musím najprv začať študovať na Slovensku a až počas semestra sa dozviem, či som štipendium dostal/a.</t>
  </si>
  <si>
    <t>q36_9</t>
  </si>
  <si>
    <t xml:space="preserve">Iné </t>
  </si>
  <si>
    <t>Q37. Je toto štipendium motivujúce pre štúdium programov pripravujúcich pre nedostatkové povolania?</t>
  </si>
  <si>
    <t>(odpovede tých, ktorí žiadajú/budú žiadať štipendium "Študujem doma a Slovensko ma odmení", resp. poznajú podmienky tohto štipendia, ale oň nebudú žiadať a zároveň preferujú študovať na Slovensku)</t>
  </si>
  <si>
    <t>základná vzorka                (N=185)</t>
  </si>
  <si>
    <t xml:space="preserve">Q38. Ako vnímate toto štipendium? Môžete vybrať viacero odpovedí, ktoré vystihujú prečo toto štipendium pre Vás nebolo motivujúce, aby ste sa prihlásili na študijný program pripravujúci pre nedostatkové povolania.  </t>
  </si>
  <si>
    <t>(odpovede tých, ktorí si myslia, že toto štipendium nie je motivujúce pre štúdium programov pripravujúcich nedostatkové povolania)</t>
  </si>
  <si>
    <t>základná vzorka                (N=34)</t>
  </si>
  <si>
    <t>q38_1</t>
  </si>
  <si>
    <t>q38_2</t>
  </si>
  <si>
    <t>q38_3</t>
  </si>
  <si>
    <t>q38_4</t>
  </si>
  <si>
    <t>q38_5</t>
  </si>
  <si>
    <t>O zvýhodnenej podpore pre špecifické programy (odbory) som sa dozvedel/a, keď už som bol/a rozhodnutá pre program mimo tejto skupiny</t>
  </si>
  <si>
    <t>q38_6</t>
  </si>
  <si>
    <t>Musím najprv začať študovať podporovaný študijný program a až počas semestra sa dozviem, či som štipendium dostal/a</t>
  </si>
  <si>
    <t>q38_7</t>
  </si>
  <si>
    <t>Informácia o štipendiu sa ku mne dostala, keď už sa nedalo na Slovensku prihlásiť na študijné programy z tejto skupiny</t>
  </si>
  <si>
    <t>q38_8</t>
  </si>
  <si>
    <t>Nemám záujem o takýto program, chcem študovať niečo iné</t>
  </si>
  <si>
    <t>q38_9</t>
  </si>
  <si>
    <t xml:space="preserve">Teraz Vám krátko opíšem štipendium Študujem doma a Slovensko ma odmení a na základe jeho opisu sa Vás opýtam, či sa Vám javí ako motivujúce. </t>
  </si>
  <si>
    <t>Informácie o štipendiu boli zverejnené koncom marca 2024, s možnosťou žiadať do 1. júla. Štipendium získa  tento rok 750 úspešných uchádzačov z kategórie „najväčšie talenty spomedzi slovenských maturantov“, 420 uchádzačoch z kategórie „nadpriemerní študenti, ktorí sú zo sociálne znevýhodneného prostredia alebo patria do špecifických znevýhodnených skupín“ a 400 najlepších úspešných uchádzačov, ktorí sa zapíšu na študijný program pripravujúci na nedostatkové povolanie. Prvé dve kategórie štipendistov dostanú počas troch rokov bakalárskeho štúdia 300 eur mesačne počas akademického roka (spolu 9000 eur za 3 roky). Uchádzači v programoch pre nedostatkové povolania okrem tejto sumy dostanú po prvom ročníku 1000 eur, po druhom 1500 eur a po absolvovaní bakalárskeho štúdia 5000 eur, resp. ak je štúdium dlhšie ako 3 roky, tak 5000 eur dostanú po zápise do 4. ročníka (napr. medicína)  (spolu 16 500 eur). O tom, či uchádzač získal štipendiu sa dozvie v novembri 2024 teda po zápise, počas akademického roka.</t>
  </si>
  <si>
    <t>Základné kritériá:</t>
  </si>
  <si>
    <t>●        riadne ukončené stredoškolské vzdelanie,</t>
  </si>
  <si>
    <t>●        zápis na štúdium na vysokú školu so sídlom v SR,</t>
  </si>
  <si>
    <t>●        denná forma vysokoškolského štúdia,</t>
  </si>
  <si>
    <t>●        pri tretej skupine štipendistov výber študijného programu pre nedostatkové povolania</t>
  </si>
  <si>
    <t xml:space="preserve">Q39. Ako vnímate toto štipendium? Môžete vybrať viacero odpovedí, ktoré sa Vás týkajú.  </t>
  </si>
  <si>
    <t>(odpovede tých, ktorí o štipendiu "Študujem doma a Slovensko ma odmení" počuli, ale nevedia aké sú podmienky pre získanie tohto štipendia, resp. o ňom nepočuli</t>
  </si>
  <si>
    <t>základná vzorka                (N=276)</t>
  </si>
  <si>
    <t>preferujú študovať v zahraničí (N=108)</t>
  </si>
  <si>
    <t>preferujú študovať na Slovensku (N=221)</t>
  </si>
  <si>
    <t>q39_1</t>
  </si>
  <si>
    <t>je motivujúce pre štúdium na Slovensku</t>
  </si>
  <si>
    <t>q39_2</t>
  </si>
  <si>
    <t>je motivujúce pre štúdium programov pripravujúcich pre nedostatkové povolania na Slovensku</t>
  </si>
  <si>
    <t>q39_3</t>
  </si>
  <si>
    <t>nie je o ňom dostatok informácií</t>
  </si>
  <si>
    <t>q39_4</t>
  </si>
  <si>
    <t xml:space="preserve">iné </t>
  </si>
  <si>
    <t xml:space="preserve">Q40. Bez ohľadu na to, či idete študovať na Slovensko alebo do zahraničia, čo by Vám pomohlo pri výbere vysokej školy na Slovensku? Vyberte najviac 5 najdôležitejších vecí, ktoré by Vám pomohli. </t>
  </si>
  <si>
    <t>q40_1</t>
  </si>
  <si>
    <r>
      <t>Častejšia interakcia s odborníkmi z vysokých škôl/s ich úspešnými absolventmi (</t>
    </r>
    <r>
      <rPr>
        <sz val="10"/>
        <color theme="1"/>
        <rFont val="Aptos Narrow"/>
        <family val="2"/>
        <charset val="238"/>
        <scheme val="minor"/>
      </rPr>
      <t>niekoľkokrát počas strednej školy</t>
    </r>
    <r>
      <rPr>
        <sz val="11"/>
        <color theme="1"/>
        <rFont val="Aptos Narrow"/>
        <family val="2"/>
        <charset val="238"/>
        <scheme val="minor"/>
      </rPr>
      <t>)</t>
    </r>
  </si>
  <si>
    <t>q40_2</t>
  </si>
  <si>
    <t>Prezentácia štúdia na Slovensku inovatívnou zážitkovou formou (napr. workshopy, semináre, MiniErasmus/Spoznaj IT FACOOLty - vyskúšanie si vysokej školy)</t>
  </si>
  <si>
    <t>q40_3</t>
  </si>
  <si>
    <t>Možnosť ísť na deň otvorených dverí aj v nižších ročníkoch strednej školy</t>
  </si>
  <si>
    <t>q40_4</t>
  </si>
  <si>
    <t>Viac informácií cez mne bližšie komunikačné kanály  (napr. Tik Tok, Instagram)</t>
  </si>
  <si>
    <t>q40_5</t>
  </si>
  <si>
    <t>Lektorovanie ročníkových prác na strednej škole študentmi z vysokej školy</t>
  </si>
  <si>
    <t>q40_6</t>
  </si>
  <si>
    <t>Spoločná prezentácia VŠ a zamestnávateľov na strednej škole zameraná na pracovné uplatnenie po skončení VŠ</t>
  </si>
  <si>
    <t>q40_7</t>
  </si>
  <si>
    <t>Rýchlejšia a viac nápomocná komunikácia zo strany vysokej školy</t>
  </si>
  <si>
    <t>q40_8</t>
  </si>
  <si>
    <t>Proaktívnejšie oslovovanie potenciálnych študentov a študentiek vysokou školou</t>
  </si>
  <si>
    <t>q40_9</t>
  </si>
  <si>
    <t>Dostupnejšia pomoc výchovného/kariérového poradcu</t>
  </si>
  <si>
    <t>q40_10</t>
  </si>
  <si>
    <t>q40_11</t>
  </si>
  <si>
    <t>Nič, na Slovensko by som nešiel/šla študovať</t>
  </si>
  <si>
    <t>stupen_2. Plánujete pokračovať na druhom stupni štúdia (napr. magisterské, inžinierske štúdium) na vysokej škole v zahraničí?</t>
  </si>
  <si>
    <t>základná vzorka                (N=406)</t>
  </si>
  <si>
    <t>neviem</t>
  </si>
  <si>
    <t xml:space="preserve">Q41. Za akých okolností by ste zostali študovať na Slovensku? Vyberte najviac 5 najdôležitejších vecí. </t>
  </si>
  <si>
    <t>(odpovede tých, ktorí preferujú štúdium v zahraničí alebo plánujú pokračovať na druhom stupni štúdia na vysokej škole v zahraničí )</t>
  </si>
  <si>
    <t>základná vzorka                (N=271)</t>
  </si>
  <si>
    <t>q41_1</t>
  </si>
  <si>
    <t>Možnosť bezplatne študovať celé/podstatnú časť štúdia vo svetovom jazyku</t>
  </si>
  <si>
    <t>q41_2</t>
  </si>
  <si>
    <t>Zlepšenie pozície našich vysokých škôl v medzinárodných rebríčkoch kvality</t>
  </si>
  <si>
    <t>q41_3</t>
  </si>
  <si>
    <t>Zlepšenie kvality vysokoškolského vzdelávania</t>
  </si>
  <si>
    <t>q41_4</t>
  </si>
  <si>
    <t>Vynovenie priestorov, učební, moderné vybavenie</t>
  </si>
  <si>
    <t>q41_5</t>
  </si>
  <si>
    <t>Zavedenie študijných odborov, ktoré sa už vo svete študujú, ale u nás nie</t>
  </si>
  <si>
    <t>q41_6</t>
  </si>
  <si>
    <t>Zvýšenie dostupnosti internátov</t>
  </si>
  <si>
    <t>q41_7</t>
  </si>
  <si>
    <t>Modernizácia ubytovacích zariadení</t>
  </si>
  <si>
    <t>q41_8</t>
  </si>
  <si>
    <t>Viac možností pre mimoškolský život</t>
  </si>
  <si>
    <t>q41_9</t>
  </si>
  <si>
    <t>Viac štipendií pre študentov/tky, ktorí zostanú študovať na Slovensku</t>
  </si>
  <si>
    <t>q41_10</t>
  </si>
  <si>
    <t>Viac možností pobytov v zahraničí</t>
  </si>
  <si>
    <t>q41_11</t>
  </si>
  <si>
    <t>Lepšie prepojenie štúdia s potrebami praxe</t>
  </si>
  <si>
    <t>q41_12</t>
  </si>
  <si>
    <t>Vyššia úroveň  výskumnej a umeleckej činnosti</t>
  </si>
  <si>
    <t>q41_13</t>
  </si>
  <si>
    <t>Medzinárodnejšie prostredie na vysokých školách (viac zahraničných spolužiakov a učiteľov)</t>
  </si>
  <si>
    <t>Q42. Po skončení štúdia v zahraničí sa ...</t>
  </si>
  <si>
    <t>(odpovede tých, ktorí preferujú štúdium v zahraničí)</t>
  </si>
  <si>
    <t>základná vzorka                (N=99)</t>
  </si>
  <si>
    <t>... plánujem vrátiť na Slovensko</t>
  </si>
  <si>
    <t>... nechcem vrátiť na Slovensko</t>
  </si>
  <si>
    <t>... ešte neviem</t>
  </si>
  <si>
    <t>Q43. Čo by zvýšilo pravdepodobnosť Vášho návratu na Slovensko? Vyberte najviac 5 najdôležitejších vecí. 
Keby na Slovensku bolo viac ...</t>
  </si>
  <si>
    <t>(odpovede tých, ktorí preferujú štúdium v zahraničí )</t>
  </si>
  <si>
    <t>q43_1</t>
  </si>
  <si>
    <t>Tolerancie a kultúrnej otvorenosti (napr. rešpektovanie odlišných kultúr, menšín, životných štýlov)</t>
  </si>
  <si>
    <t>q43_2</t>
  </si>
  <si>
    <t>Súdržnosti a zmieru</t>
  </si>
  <si>
    <t>q43_3</t>
  </si>
  <si>
    <t xml:space="preserve">Demokracie a politickej kultúry          </t>
  </si>
  <si>
    <t>q43_4</t>
  </si>
  <si>
    <t>Pracovných príležitostí (uplatnenie sa na trhu práce, možnosť profesijného rastu/kariéry,...)</t>
  </si>
  <si>
    <t>q43_5</t>
  </si>
  <si>
    <t xml:space="preserve">Kvality v štátnych inštitúciách a verejných službách     </t>
  </si>
  <si>
    <t>q43_6</t>
  </si>
  <si>
    <t>Dobrej životnej úrovne (prijateľné ceny, vysoké platy, materiálny dostatok,...)</t>
  </si>
  <si>
    <t>q43_7</t>
  </si>
  <si>
    <t>Dôrazu na životné prostredie</t>
  </si>
  <si>
    <t>q43_8</t>
  </si>
  <si>
    <t>Kvalitné školstvo</t>
  </si>
  <si>
    <t>q43_9</t>
  </si>
  <si>
    <t>Obmedzená korupcia a klientelizmus</t>
  </si>
  <si>
    <t>q43_10</t>
  </si>
  <si>
    <t>Pozornosti venovanej potrebám mladých ľudí</t>
  </si>
  <si>
    <t>q43_11</t>
  </si>
  <si>
    <t>Rozmanitosti (viac medzinárodné prostredie, viac zahraničných ľudí, ...)</t>
  </si>
  <si>
    <t>q43_12</t>
  </si>
  <si>
    <t>Dostupné bývanie pre mladých</t>
  </si>
  <si>
    <t>q43_13</t>
  </si>
  <si>
    <t>Kvalitné zdravotníctvo </t>
  </si>
  <si>
    <t>q43_14</t>
  </si>
  <si>
    <t xml:space="preserve">Iné dôležité </t>
  </si>
  <si>
    <t xml:space="preserve">Q44. Venujete sa pravidelne – teda aspoň raz do mesiaca – nejakým organizovaným aktivitám mimo vyučovania? </t>
  </si>
  <si>
    <t>Q45. Aké najvyššie vzdelanie dosiahla Vaša matka?</t>
  </si>
  <si>
    <t>základné</t>
  </si>
  <si>
    <t>stredoškolské bez maturity</t>
  </si>
  <si>
    <t>stredoškolské s maturitou</t>
  </si>
  <si>
    <t>vysokoškolské</t>
  </si>
  <si>
    <t>nevie odpovedať</t>
  </si>
  <si>
    <t>Q46. Aký je zamestnanecký status Vašej matky?</t>
  </si>
  <si>
    <t>pracujúca</t>
  </si>
  <si>
    <t>nezamestnaná</t>
  </si>
  <si>
    <t>na dôchodku</t>
  </si>
  <si>
    <t>študuje</t>
  </si>
  <si>
    <t>materská/rodičovská dovolenka/práca v domácnosti</t>
  </si>
  <si>
    <t xml:space="preserve">iný </t>
  </si>
  <si>
    <t>Q47. Aké najvyššie vzdelanie dosiahol Váš otec?</t>
  </si>
  <si>
    <t>Q48. Aký je zamestnanecký status Vášho otca?</t>
  </si>
  <si>
    <t>pracujúci</t>
  </si>
  <si>
    <t xml:space="preserve">nezamestnaný </t>
  </si>
  <si>
    <t>otcovská/rodičovská dovolenka/práca v domácnosti</t>
  </si>
  <si>
    <t>Q49. Ako vo Vašej domácnosti vychádzate so súčasnými príjmami? Vyberte jednu možnosť, ktorá najlepšie vystihuje vašu situáciu</t>
  </si>
  <si>
    <t>príjmy stačia na všetko, ešte aj ušetríme</t>
  </si>
  <si>
    <t>príjmy stačia na všetko, ale nič neušetríme</t>
  </si>
  <si>
    <t>príjmy stačia len na zabezpečenie bežných vecí a služieb</t>
  </si>
  <si>
    <t>príjmy nestačia ani na zabezpečenie najlacnejších vecí a služieb</t>
  </si>
  <si>
    <t xml:space="preserve">neviem odpovedať </t>
  </si>
  <si>
    <t>počet</t>
  </si>
  <si>
    <t>%</t>
  </si>
  <si>
    <t>preferujú študovať na Slovensku, 2. stupeň plánujú v zahraničí (N=172)</t>
  </si>
  <si>
    <t>Barnet and Southgate College (Veľká Británia)</t>
  </si>
  <si>
    <t>Brunel university London (Veľká Británia)</t>
  </si>
  <si>
    <t>Cambridge,London (Veľká Británia)</t>
  </si>
  <si>
    <t>0110</t>
  </si>
  <si>
    <t xml:space="preserve"> Pedagogika ďalej nedefinovaná</t>
  </si>
  <si>
    <t>0111</t>
  </si>
  <si>
    <t xml:space="preserve"> Pedagogická veda</t>
  </si>
  <si>
    <t>0112</t>
  </si>
  <si>
    <t xml:space="preserve"> Príprava pre predškolských učiteľov</t>
  </si>
  <si>
    <t>0113</t>
  </si>
  <si>
    <t xml:space="preserve"> Príprava pre učiteľov bez predmetovej špecializácie</t>
  </si>
  <si>
    <t>0114</t>
  </si>
  <si>
    <t xml:space="preserve"> Príprava pre učiteľov s predmetovou špecializáciou</t>
  </si>
  <si>
    <t>0188</t>
  </si>
  <si>
    <t xml:space="preserve"> Interdisciplinárne programy a kvalifikácie zahŕňajúce pedagogiku</t>
  </si>
  <si>
    <t>0200</t>
  </si>
  <si>
    <t xml:space="preserve"> Umenia a humanitné vedy ďalej nedefinované</t>
  </si>
  <si>
    <t>0211</t>
  </si>
  <si>
    <t xml:space="preserve"> Audiovizuálna technika a mediálna produkcia</t>
  </si>
  <si>
    <t>0212</t>
  </si>
  <si>
    <t xml:space="preserve"> Móda, interiérový a priemyselný dizajn</t>
  </si>
  <si>
    <t>0213</t>
  </si>
  <si>
    <t xml:space="preserve"> Výtvarné umenia</t>
  </si>
  <si>
    <t>0214</t>
  </si>
  <si>
    <t xml:space="preserve"> Umelecké remeslá</t>
  </si>
  <si>
    <t>0215</t>
  </si>
  <si>
    <t xml:space="preserve"> Hudba a interpretačné umenia</t>
  </si>
  <si>
    <t>0220</t>
  </si>
  <si>
    <t xml:space="preserve"> Humanitné vedy (okrem jazykov) ďalej nedefinované</t>
  </si>
  <si>
    <t>0221</t>
  </si>
  <si>
    <t xml:space="preserve"> Náboženstvo a teológia</t>
  </si>
  <si>
    <t>0222</t>
  </si>
  <si>
    <t xml:space="preserve"> História a archeológia</t>
  </si>
  <si>
    <t>0223</t>
  </si>
  <si>
    <t xml:space="preserve"> Filozofia a etika</t>
  </si>
  <si>
    <t>0230</t>
  </si>
  <si>
    <t xml:space="preserve"> Jazyky ďalej nedefinované</t>
  </si>
  <si>
    <t>0231</t>
  </si>
  <si>
    <t xml:space="preserve"> Osvojenie si jazyka</t>
  </si>
  <si>
    <t>0232</t>
  </si>
  <si>
    <t xml:space="preserve"> Literatúra a lingvistika</t>
  </si>
  <si>
    <t>0239</t>
  </si>
  <si>
    <t xml:space="preserve"> Jazyky inde neklasifikované</t>
  </si>
  <si>
    <t>0288</t>
  </si>
  <si>
    <t xml:space="preserve"> Interdisciplinárne programy a kvalifikácie zahŕňajúce umenia a humanitné vedy</t>
  </si>
  <si>
    <t>0299</t>
  </si>
  <si>
    <t xml:space="preserve"> Umenia a humanitné vedy inde neklasifikované</t>
  </si>
  <si>
    <t>0300</t>
  </si>
  <si>
    <t xml:space="preserve"> Spoločenské vedy, žurnalistika a informácie ďalej nedefinované</t>
  </si>
  <si>
    <t>0310</t>
  </si>
  <si>
    <t xml:space="preserve"> Spoločenské a behaviorálne vedy</t>
  </si>
  <si>
    <t>0311</t>
  </si>
  <si>
    <t xml:space="preserve"> Ekonómia</t>
  </si>
  <si>
    <t>0312</t>
  </si>
  <si>
    <t xml:space="preserve"> Politické vedy a občianska náuka</t>
  </si>
  <si>
    <t>0313</t>
  </si>
  <si>
    <t xml:space="preserve"> Psychológia</t>
  </si>
  <si>
    <t>0314</t>
  </si>
  <si>
    <t xml:space="preserve"> Sociológia a kulturálne štúdiá</t>
  </si>
  <si>
    <t>0321</t>
  </si>
  <si>
    <t xml:space="preserve"> Žurnalistika a reportáž</t>
  </si>
  <si>
    <t>0388</t>
  </si>
  <si>
    <t xml:space="preserve"> Interdisciplinárne programy a kvalifikácie zahŕňajúce spoločenské vedy, žurnalistiku a informácie</t>
  </si>
  <si>
    <t>0400</t>
  </si>
  <si>
    <t xml:space="preserve"> Podnikanie, administratíva a právo ďalej nedefinované</t>
  </si>
  <si>
    <t>0410</t>
  </si>
  <si>
    <t xml:space="preserve"> Podnikanie a administratíva ďalej nedefinované</t>
  </si>
  <si>
    <t>0411</t>
  </si>
  <si>
    <t xml:space="preserve"> Účtovníctvo a dane</t>
  </si>
  <si>
    <t>0412</t>
  </si>
  <si>
    <t xml:space="preserve"> Financie, bankovníctvo a poisťovníctvo</t>
  </si>
  <si>
    <t>0413</t>
  </si>
  <si>
    <t xml:space="preserve"> Manažment a administratíva</t>
  </si>
  <si>
    <t>0414</t>
  </si>
  <si>
    <t xml:space="preserve"> Marketing a reklama</t>
  </si>
  <si>
    <t>0416</t>
  </si>
  <si>
    <t xml:space="preserve"> Veľkoobchod a maloobchod</t>
  </si>
  <si>
    <t>0419</t>
  </si>
  <si>
    <t xml:space="preserve"> Podnikanie a administratíva inde neklasifikované</t>
  </si>
  <si>
    <t>0421</t>
  </si>
  <si>
    <t xml:space="preserve"> Právo</t>
  </si>
  <si>
    <t>0488</t>
  </si>
  <si>
    <t xml:space="preserve"> Interdisciplinárne programy a kvalifikácie zahŕňajúce podnikanie, administratívu a právo</t>
  </si>
  <si>
    <t>0499</t>
  </si>
  <si>
    <t xml:space="preserve"> Podnikanie, administratíva a právo inde neklasifikované</t>
  </si>
  <si>
    <t>0510</t>
  </si>
  <si>
    <t xml:space="preserve"> Biologické a príbuzné vedy ďalej nedefinované</t>
  </si>
  <si>
    <t>0511</t>
  </si>
  <si>
    <t xml:space="preserve"> Biológia</t>
  </si>
  <si>
    <t>0512</t>
  </si>
  <si>
    <t xml:space="preserve"> Biochémia</t>
  </si>
  <si>
    <t>0519</t>
  </si>
  <si>
    <t xml:space="preserve"> Biologické a príbuzné vedy inde neklasifikované</t>
  </si>
  <si>
    <t>0521</t>
  </si>
  <si>
    <t xml:space="preserve"> Environmentálne vedy</t>
  </si>
  <si>
    <t>0522</t>
  </si>
  <si>
    <t xml:space="preserve"> Prírodné prostredia a život v prírode</t>
  </si>
  <si>
    <t>0529</t>
  </si>
  <si>
    <t xml:space="preserve"> Životné prostredie inde neklasifikované</t>
  </si>
  <si>
    <t>0531</t>
  </si>
  <si>
    <t xml:space="preserve"> Chémia</t>
  </si>
  <si>
    <t>0532</t>
  </si>
  <si>
    <t xml:space="preserve"> Vedy o zemi</t>
  </si>
  <si>
    <t>0533</t>
  </si>
  <si>
    <t xml:space="preserve"> Fyzika</t>
  </si>
  <si>
    <t>0541</t>
  </si>
  <si>
    <t xml:space="preserve"> Matematika</t>
  </si>
  <si>
    <t>0542</t>
  </si>
  <si>
    <t xml:space="preserve"> Štatistika</t>
  </si>
  <si>
    <t>0588</t>
  </si>
  <si>
    <t xml:space="preserve"> Interdisciplinárne programy a kvalifikácie zahŕňajúce prírodné vedy, matematiku a štatistiku</t>
  </si>
  <si>
    <t>0610</t>
  </si>
  <si>
    <t xml:space="preserve"> Informačné a komunikačné technológie (IKT) ďalej nedefinované</t>
  </si>
  <si>
    <t>0611</t>
  </si>
  <si>
    <t xml:space="preserve"> Používanie počítača</t>
  </si>
  <si>
    <t>0612</t>
  </si>
  <si>
    <t xml:space="preserve"> Databázový a sieťový dizajn a správa</t>
  </si>
  <si>
    <t>0613</t>
  </si>
  <si>
    <t xml:space="preserve"> Vývoj a analýza softwaru a aplikácií</t>
  </si>
  <si>
    <t>0619</t>
  </si>
  <si>
    <t xml:space="preserve"> Informačné a komunikačné technológie (IKT) inde neklasifikované</t>
  </si>
  <si>
    <t>0688</t>
  </si>
  <si>
    <t xml:space="preserve"> Interdisciplinárne programy a kvalifikácie zahŕňajúce informačné a komunikačné technológie (IKT)</t>
  </si>
  <si>
    <t>0700</t>
  </si>
  <si>
    <t xml:space="preserve"> Inžinierstvo/strojárstvo, výroba a výstavba ďalej nedefinované</t>
  </si>
  <si>
    <t>0710</t>
  </si>
  <si>
    <t xml:space="preserve"> Inžinierstvo/strojárstvo a inžinierske/strojárske remeslá ďalej nedefinované</t>
  </si>
  <si>
    <t>0711</t>
  </si>
  <si>
    <t xml:space="preserve"> Chemické inžinierstvo a procesy</t>
  </si>
  <si>
    <t>0712</t>
  </si>
  <si>
    <t xml:space="preserve"> Technológia ochrana životného prostredia</t>
  </si>
  <si>
    <t>0713</t>
  </si>
  <si>
    <t xml:space="preserve"> Elektrina a energia</t>
  </si>
  <si>
    <t>0714</t>
  </si>
  <si>
    <t xml:space="preserve"> Elektronika a automatizácia</t>
  </si>
  <si>
    <t>0715</t>
  </si>
  <si>
    <t xml:space="preserve"> Mechanika a kovoremeslá</t>
  </si>
  <si>
    <t>0716</t>
  </si>
  <si>
    <t xml:space="preserve"> Motorové vozidlá, lode a lietadlá</t>
  </si>
  <si>
    <t>0719</t>
  </si>
  <si>
    <t xml:space="preserve"> Inžinierstvo/strojárstvo a inžinierske/strojárske remeslá inde neklasifikované</t>
  </si>
  <si>
    <t>0720</t>
  </si>
  <si>
    <t xml:space="preserve"> Výroba a spracovanie ďalej nedefinované</t>
  </si>
  <si>
    <t>0721</t>
  </si>
  <si>
    <t xml:space="preserve"> Spracovanie potravín</t>
  </si>
  <si>
    <t>0722</t>
  </si>
  <si>
    <t xml:space="preserve"> Materiály (sklo, papier, plasty a drevo)</t>
  </si>
  <si>
    <t>0724</t>
  </si>
  <si>
    <t xml:space="preserve"> Baníctvo a ťažba</t>
  </si>
  <si>
    <t>0729</t>
  </si>
  <si>
    <t xml:space="preserve"> Výroba a spracovanie inde neklasifikované</t>
  </si>
  <si>
    <t>0730</t>
  </si>
  <si>
    <t xml:space="preserve"> Architektúra a výstavba ďalej nedefinované</t>
  </si>
  <si>
    <t>0731</t>
  </si>
  <si>
    <t xml:space="preserve"> Architektúra a plánovanie mesta</t>
  </si>
  <si>
    <t>0732</t>
  </si>
  <si>
    <t xml:space="preserve"> Stavebníctvo a stavebné inžinierstvo</t>
  </si>
  <si>
    <t>0788</t>
  </si>
  <si>
    <t xml:space="preserve"> Interdisciplinárne programy a kvalifikácie zahŕňajúce inžinierstvo/strojárstvo, výrobu a stavebníctvo</t>
  </si>
  <si>
    <t>0799</t>
  </si>
  <si>
    <t xml:space="preserve"> Inžinierstvo/strojárstvo, výroba a výstavba inde neklasifikované</t>
  </si>
  <si>
    <t>0800</t>
  </si>
  <si>
    <t xml:space="preserve"> Poľnohospodárstvo, lesníctvo, rybárstvo a veterinárstvo ďalej nedefinované</t>
  </si>
  <si>
    <t>0811</t>
  </si>
  <si>
    <t xml:space="preserve"> Produkcia plodín a dobytka</t>
  </si>
  <si>
    <t>0812</t>
  </si>
  <si>
    <t xml:space="preserve"> Záhradníctvo</t>
  </si>
  <si>
    <t>0821</t>
  </si>
  <si>
    <t xml:space="preserve"> Lesníctvo</t>
  </si>
  <si>
    <t>0841</t>
  </si>
  <si>
    <t xml:space="preserve"> Veterinárstvo</t>
  </si>
  <si>
    <t>0888</t>
  </si>
  <si>
    <t xml:space="preserve"> Interdisciplinárne programy a kvalifikácie zahŕňajúce poľnohospodárstvo, lesníctvo, rybárstvo a veterinár</t>
  </si>
  <si>
    <t>0900</t>
  </si>
  <si>
    <t xml:space="preserve"> Zdravie a sociálne zabezpečenie ďalej nedefinované</t>
  </si>
  <si>
    <t>0910</t>
  </si>
  <si>
    <t xml:space="preserve"> Zdravie ďalej nedefinované</t>
  </si>
  <si>
    <t>0911</t>
  </si>
  <si>
    <t xml:space="preserve"> Dentálne štúdiá</t>
  </si>
  <si>
    <t>0912</t>
  </si>
  <si>
    <t xml:space="preserve"> Medicína</t>
  </si>
  <si>
    <t>0913</t>
  </si>
  <si>
    <t xml:space="preserve"> Ošetrovateľstvo a pôrodníctvo</t>
  </si>
  <si>
    <t>0914</t>
  </si>
  <si>
    <t xml:space="preserve"> Medicínska diagnostika a liečebná technológia</t>
  </si>
  <si>
    <t>0915</t>
  </si>
  <si>
    <t xml:space="preserve"> Terapia a rehabilitácia</t>
  </si>
  <si>
    <t>0916</t>
  </si>
  <si>
    <t xml:space="preserve"> Farmácia</t>
  </si>
  <si>
    <t>0917</t>
  </si>
  <si>
    <t xml:space="preserve"> Tradičná a doplnková medicína a terapia</t>
  </si>
  <si>
    <t>0919</t>
  </si>
  <si>
    <t xml:space="preserve"> Zdravie inde neklasifikované</t>
  </si>
  <si>
    <t>0920</t>
  </si>
  <si>
    <t xml:space="preserve"> Sociálne zabezpečenie ďalej nedefinované</t>
  </si>
  <si>
    <t>0921</t>
  </si>
  <si>
    <t xml:space="preserve"> Starostlivosť o starších a postihnutých dospelých</t>
  </si>
  <si>
    <t>0923</t>
  </si>
  <si>
    <t xml:space="preserve"> Sociálna práca a poradenstvo</t>
  </si>
  <si>
    <t>0929</t>
  </si>
  <si>
    <t xml:space="preserve"> Sociálne zabezpečenie inde neklasifikované</t>
  </si>
  <si>
    <t>1013</t>
  </si>
  <si>
    <t xml:space="preserve"> Hoteliérstvo, reštaurácie a catering</t>
  </si>
  <si>
    <t>1014</t>
  </si>
  <si>
    <t xml:space="preserve"> Športy</t>
  </si>
  <si>
    <t>1015</t>
  </si>
  <si>
    <t xml:space="preserve"> Cestovanie, turizmus a voľný čas</t>
  </si>
  <si>
    <t>1020</t>
  </si>
  <si>
    <t xml:space="preserve"> Hygiena a pracovné zdravotné služby ďalej nedefinované</t>
  </si>
  <si>
    <t>1021</t>
  </si>
  <si>
    <t xml:space="preserve"> Komunitná sanitácia</t>
  </si>
  <si>
    <t>1022</t>
  </si>
  <si>
    <t xml:space="preserve"> Pracovné zdravie a bezpečnosť</t>
  </si>
  <si>
    <t>1030</t>
  </si>
  <si>
    <t xml:space="preserve"> Bezpečnostné služby ďalej nedefinované</t>
  </si>
  <si>
    <t>1031</t>
  </si>
  <si>
    <t xml:space="preserve"> Vojsko a obrana</t>
  </si>
  <si>
    <t>1032</t>
  </si>
  <si>
    <t xml:space="preserve"> Ochrana osôb a majetku</t>
  </si>
  <si>
    <t>1039</t>
  </si>
  <si>
    <t xml:space="preserve"> Bezpečnostné služby inde neuvedené</t>
  </si>
  <si>
    <t>1041</t>
  </si>
  <si>
    <t xml:space="preserve"> Dopravné služby</t>
  </si>
  <si>
    <t>9999</t>
  </si>
  <si>
    <t xml:space="preserve"> Iné</t>
  </si>
  <si>
    <t>už ma na ňu prijali (mám rozhodnutie o prijatí)</t>
  </si>
  <si>
    <t>ešte ma na ňu neprijali, ale myslím si, že ma na ňu prijmú</t>
  </si>
  <si>
    <t>už mám rozhodnutie o neprijatí</t>
  </si>
  <si>
    <t>neviem povedať, či ma na ňu príjmu alebo nie</t>
  </si>
  <si>
    <t xml:space="preserve">% </t>
  </si>
  <si>
    <t>Anglicko/Veľká Británia</t>
  </si>
  <si>
    <t>Slovensko spolu</t>
  </si>
  <si>
    <t>ČR spolu</t>
  </si>
  <si>
    <t>Zahraničie spolu</t>
  </si>
  <si>
    <t>Spolu</t>
  </si>
  <si>
    <t>Základná vzorka N=505</t>
  </si>
  <si>
    <t>Stanford University</t>
  </si>
  <si>
    <t>Preferujú študovať v zahraničí N=202</t>
  </si>
  <si>
    <t>Preferujú študovať na Slovensku N=406</t>
  </si>
  <si>
    <t>Počet respondentov: základná vzorka (N=505); preferujú študovať v zahraničí (N=202), preferujú študovať na Slovensku (N = 406)</t>
  </si>
  <si>
    <t>Zber údajov:  25.06.2024 - 18.07.2024 realizovala agentúra Focus</t>
  </si>
  <si>
    <t>Základné výsledky z prieskumu: Ako pritiahnuť talent: Prieskum motivácií maturantov pri výbere vysokej školy a odporúčania na zvýšenia atraktivity našich univerzít</t>
  </si>
  <si>
    <t>City University of London (Veľká Británia)</t>
  </si>
  <si>
    <t>Edinburg Napier Univerzity Škótsko (Veľká Británia)</t>
  </si>
  <si>
    <t>HKM International business school (Veľká Británia)</t>
  </si>
  <si>
    <t>Chichester Collage -Veľká Britania (Veľká Británia)</t>
  </si>
  <si>
    <t>London Harrow v Anglicku (Veľká Británia)</t>
  </si>
  <si>
    <t>Oxford (Veľká Británia)</t>
  </si>
  <si>
    <t>UCL- London (Veľká Británia)</t>
  </si>
  <si>
    <t>University of Westminster (Veľká Británia)</t>
  </si>
  <si>
    <t>Budapesti Corvinus Egyetem (Maďarsko)</t>
  </si>
  <si>
    <t>Budapesti Metropolitan Egyetem Budapest (Maďarsko)</t>
  </si>
  <si>
    <t>Debreceni egyetem (Maďarsko)</t>
  </si>
  <si>
    <t>Gyori tanárképzo foiskola Pedagogická vysoká škola Gyor (Maďarsko)</t>
  </si>
  <si>
    <t>Miskolci Egyetem Miskolc (Maďarsko)</t>
  </si>
  <si>
    <t>Nyíregyházi Főiskola Nyíregyháza (Maďarsko)</t>
  </si>
  <si>
    <t>Pécsi tudomány egyetem (Maďarsko)</t>
  </si>
  <si>
    <t>Semmelweis Egyetem, Budapest (Maďarsko)</t>
  </si>
  <si>
    <t>Soproni egyetem (Maďarsko)</t>
  </si>
  <si>
    <t>Szécsényi István Egyetem Györ (Maďarsko)</t>
  </si>
  <si>
    <t>Šarospataki COMENIUS (Maďarsko)</t>
  </si>
  <si>
    <t>Fontys ICT - Eindhoven (Holandsko)</t>
  </si>
  <si>
    <t>HZ University of Applied Sciences (Holandsko)</t>
  </si>
  <si>
    <t>Univerzita Utrecht (Holandsko)</t>
  </si>
  <si>
    <t>Bauhaus - Univerzit Weimar (Nemecko)</t>
  </si>
  <si>
    <t>Veterinarmedicinische univerzitete Wien (Rakúsko)</t>
  </si>
  <si>
    <t>DHGS Deutsche Hochschule fur Gesundheim und sport, Viedeň (Rakúsko)</t>
  </si>
  <si>
    <t>FACHHOCH SCHULE TECHNIKUM WIEN (Rakúsko)</t>
  </si>
  <si>
    <t>Universität Wien (Rakúsko)</t>
  </si>
  <si>
    <t>Stanford university (USA)</t>
  </si>
  <si>
    <t>Univerzita Paris 8 Vincennes -Saint-Denis (Francúzsko)</t>
  </si>
  <si>
    <t>Univerzita Turín (Taliansko)</t>
  </si>
  <si>
    <t>Univerzita do Bologna (Taliansko)</t>
  </si>
  <si>
    <t>University of applied sciences, Antverpy (Belgicko)</t>
  </si>
  <si>
    <t>Langara College (Kanada)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</si>
</sst>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x14ac:knownFonts="1">
    <font>
      <sz val="11"/>
      <color theme="1"/>
      <name val="Aptos Narrow"/>
      <family val="2"/>
      <charset val="238"/>
      <scheme val="minor"/>
    </font>
    <font>
      <sz val="11"/>
      <color theme="1"/>
      <name val="Aptos Narrow"/>
      <family val="2"/>
      <scheme val="minor"/>
    </font>
    <font>
      <b/>
      <sz val="11"/>
      <color theme="1"/>
      <name val="Aptos Narrow"/>
      <family val="2"/>
      <charset val="238"/>
      <scheme val="minor"/>
    </font>
    <font>
      <sz val="11"/>
      <name val="Aptos Narrow"/>
      <family val="2"/>
      <charset val="238"/>
      <scheme val="minor"/>
    </font>
    <font>
      <i/>
      <sz val="11"/>
      <color theme="1"/>
      <name val="Aptos Narrow"/>
      <family val="2"/>
      <charset val="238"/>
      <scheme val="minor"/>
    </font>
    <font>
      <sz val="10"/>
      <color theme="1"/>
      <name val="Aptos Narrow"/>
      <family val="2"/>
      <charset val="238"/>
      <scheme val="minor"/>
    </font>
    <font>
      <sz val="11"/>
      <color rgb="FFFF0000"/>
      <name val="Aptos Narrow"/>
      <family val="2"/>
      <charset val="238"/>
      <scheme val="minor"/>
    </font>
    <font>
      <b/>
      <sz val="11"/>
      <color rgb="FFFF0000"/>
      <name val="Aptos Narrow"/>
      <family val="2"/>
      <charset val="238"/>
      <scheme val="minor"/>
    </font>
    <font>
      <sz val="9.5"/>
      <color theme="1"/>
      <name val="Aptos Narrow"/>
      <family val="2"/>
      <charset val="238"/>
      <scheme val="minor"/>
    </font>
    <font>
      <sz val="9"/>
      <color theme="1"/>
      <name val="Aptos Narrow"/>
      <family val="2"/>
      <charset val="238"/>
      <scheme val="minor"/>
    </font>
    <font>
      <sz val="10.5"/>
      <color theme="1"/>
      <name val="Aptos Narrow"/>
      <family val="2"/>
      <charset val="238"/>
      <scheme val="minor"/>
    </font>
    <font>
      <i/>
      <sz val="8"/>
      <color theme="1"/>
      <name val="Aptos Narrow"/>
      <family val="2"/>
      <charset val="238"/>
      <scheme val="minor"/>
    </font>
    <font>
      <sz val="5"/>
      <color theme="1"/>
      <name val="Aptos Narrow"/>
      <family val="2"/>
      <charset val="238"/>
      <scheme val="minor"/>
    </font>
    <font>
      <sz val="11"/>
      <color theme="1"/>
      <name val="Aptos Narrow"/>
      <family val="2"/>
    </font>
    <font>
      <sz val="10"/>
      <name val="Arial"/>
      <family val="2"/>
      <charset val="238"/>
    </font>
    <font>
      <sz val="11"/>
      <color theme="1"/>
      <name val="Aptos Narrow"/>
      <family val="2"/>
      <scheme val="minor"/>
    </font>
    <font>
      <sz val="11"/>
      <color indexed="8"/>
      <name val="Aptos Narrow"/>
      <family val="2"/>
      <scheme val="minor"/>
    </font>
    <font>
      <sz val="11"/>
      <color indexed="8"/>
      <name val="Aptos Narrow"/>
      <family val="2"/>
    </font>
    <font>
      <b/>
      <sz val="11"/>
      <color rgb="FFFF0000"/>
      <name val="Aptos Narrow"/>
      <family val="2"/>
    </font>
    <font>
      <b/>
      <sz val="11"/>
      <color theme="1"/>
      <name val="Aptos Narrow"/>
      <family val="2"/>
    </font>
    <font>
      <sz val="11"/>
      <color rgb="FFFF0000"/>
      <name val="Aptos Narrow"/>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0" fontId="14" fillId="0" borderId="0"/>
    <xf numFmtId="0" fontId="14" fillId="0" borderId="0"/>
  </cellStyleXfs>
  <cellXfs count="153">
    <xf numFmtId="0" fontId="0" fillId="0" borderId="0" xfId="0"/>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xf numFmtId="0" fontId="2" fillId="0" borderId="0" xfId="0" applyFont="1" applyAlignment="1">
      <alignment horizontal="justify" vertical="center" wrapText="1"/>
    </xf>
    <xf numFmtId="0" fontId="0" fillId="0" borderId="0" xfId="0" applyAlignment="1">
      <alignment wrapText="1"/>
    </xf>
    <xf numFmtId="0" fontId="0" fillId="0" borderId="1" xfId="0" applyBorder="1"/>
    <xf numFmtId="0" fontId="0" fillId="0" borderId="3" xfId="0" applyBorder="1" applyAlignment="1">
      <alignment horizontal="center" wrapText="1"/>
    </xf>
    <xf numFmtId="0" fontId="0" fillId="0" borderId="1" xfId="0" applyBorder="1" applyAlignment="1">
      <alignment wrapText="1"/>
    </xf>
    <xf numFmtId="1" fontId="0" fillId="0" borderId="1" xfId="0" applyNumberFormat="1" applyBorder="1" applyAlignment="1">
      <alignment horizontal="center" wrapText="1"/>
    </xf>
    <xf numFmtId="164" fontId="0" fillId="0" borderId="1" xfId="0" applyNumberFormat="1" applyBorder="1" applyAlignment="1">
      <alignment horizontal="center" wrapText="1"/>
    </xf>
    <xf numFmtId="165" fontId="0" fillId="0" borderId="0" xfId="0" applyNumberFormat="1" applyAlignment="1">
      <alignment horizontal="center"/>
    </xf>
    <xf numFmtId="0" fontId="0" fillId="0" borderId="1" xfId="0" applyBorder="1" applyAlignment="1">
      <alignment horizontal="left" wrapText="1"/>
    </xf>
    <xf numFmtId="164" fontId="0" fillId="0" borderId="0" xfId="0" applyNumberFormat="1"/>
    <xf numFmtId="0" fontId="0" fillId="0" borderId="1" xfId="0" applyBorder="1" applyAlignment="1">
      <alignment horizontal="right"/>
    </xf>
    <xf numFmtId="165" fontId="0" fillId="0" borderId="0" xfId="0" applyNumberFormat="1"/>
    <xf numFmtId="0" fontId="4" fillId="2" borderId="0" xfId="0" applyFont="1" applyFill="1" applyAlignment="1">
      <alignment horizontal="justify" vertical="center" wrapText="1"/>
    </xf>
    <xf numFmtId="0" fontId="4" fillId="0" borderId="0" xfId="0" applyFont="1"/>
    <xf numFmtId="0" fontId="4" fillId="0" borderId="0" xfId="0" applyFont="1" applyAlignment="1">
      <alignment horizontal="justify" vertical="center" wrapText="1"/>
    </xf>
    <xf numFmtId="0" fontId="4" fillId="0" borderId="0" xfId="0" applyFont="1" applyAlignment="1">
      <alignment wrapText="1"/>
    </xf>
    <xf numFmtId="0" fontId="0" fillId="0" borderId="0" xfId="0" applyAlignment="1">
      <alignment horizontal="justify" vertical="center" wrapText="1"/>
    </xf>
    <xf numFmtId="0" fontId="0" fillId="0" borderId="2" xfId="0" applyBorder="1" applyAlignment="1">
      <alignment horizontal="left" wrapText="1"/>
    </xf>
    <xf numFmtId="0" fontId="6" fillId="0" borderId="1" xfId="0" applyFont="1" applyBorder="1"/>
    <xf numFmtId="165" fontId="0" fillId="0" borderId="1" xfId="0" applyNumberFormat="1" applyBorder="1" applyAlignment="1">
      <alignment horizontal="center" wrapText="1"/>
    </xf>
    <xf numFmtId="165" fontId="0" fillId="0" borderId="1" xfId="0" applyNumberFormat="1" applyBorder="1" applyAlignment="1">
      <alignment horizontal="center"/>
    </xf>
    <xf numFmtId="0" fontId="0" fillId="0" borderId="0" xfId="0" applyAlignment="1">
      <alignment horizontal="right"/>
    </xf>
    <xf numFmtId="0" fontId="0" fillId="0" borderId="3" xfId="0" applyBorder="1" applyAlignment="1">
      <alignment horizontal="right"/>
    </xf>
    <xf numFmtId="0" fontId="6" fillId="0" borderId="0" xfId="0" applyFont="1"/>
    <xf numFmtId="0" fontId="0" fillId="0" borderId="0" xfId="0" applyAlignment="1">
      <alignment horizontal="left" wrapText="1"/>
    </xf>
    <xf numFmtId="165" fontId="0" fillId="0" borderId="0" xfId="0" applyNumberFormat="1" applyAlignment="1">
      <alignment horizontal="center" wrapText="1"/>
    </xf>
    <xf numFmtId="0" fontId="0" fillId="0" borderId="0" xfId="0" applyAlignment="1">
      <alignment horizontal="center" wrapText="1"/>
    </xf>
    <xf numFmtId="0" fontId="10" fillId="0" borderId="1" xfId="0" applyFont="1" applyBorder="1" applyAlignment="1">
      <alignment horizontal="left" vertical="top" wrapText="1"/>
    </xf>
    <xf numFmtId="1" fontId="0" fillId="0" borderId="5" xfId="0" applyNumberFormat="1" applyBorder="1" applyAlignment="1">
      <alignment horizontal="center" wrapText="1"/>
    </xf>
    <xf numFmtId="0" fontId="0" fillId="0" borderId="1" xfId="0" applyBorder="1" applyAlignment="1">
      <alignment horizontal="center" wrapText="1"/>
    </xf>
    <xf numFmtId="1"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165" fontId="4" fillId="0" borderId="0" xfId="0" applyNumberFormat="1" applyFont="1" applyAlignment="1">
      <alignment horizontal="center" wrapText="1"/>
    </xf>
    <xf numFmtId="1" fontId="0" fillId="0" borderId="1" xfId="0" applyNumberFormat="1" applyBorder="1" applyAlignment="1">
      <alignment horizontal="center" vertical="center" wrapText="1"/>
    </xf>
    <xf numFmtId="0" fontId="0" fillId="0" borderId="0" xfId="0" applyAlignment="1">
      <alignment horizontal="center" vertical="center" wrapText="1"/>
    </xf>
    <xf numFmtId="1" fontId="0" fillId="0" borderId="6" xfId="0" applyNumberFormat="1" applyBorder="1" applyAlignment="1">
      <alignment horizontal="center" wrapText="1"/>
    </xf>
    <xf numFmtId="164" fontId="0" fillId="0" borderId="0" xfId="0" applyNumberFormat="1" applyAlignment="1">
      <alignment horizontal="center" wrapText="1"/>
    </xf>
    <xf numFmtId="165" fontId="0" fillId="0" borderId="0" xfId="0" applyNumberFormat="1" applyAlignment="1">
      <alignment horizontal="center" vertical="center" wrapText="1"/>
    </xf>
    <xf numFmtId="0" fontId="11" fillId="0" borderId="0" xfId="0" applyFont="1"/>
    <xf numFmtId="0" fontId="12" fillId="0" borderId="0" xfId="0" applyFont="1"/>
    <xf numFmtId="0" fontId="0" fillId="0" borderId="1" xfId="0" applyBorder="1" applyAlignment="1">
      <alignment horizontal="left"/>
    </xf>
    <xf numFmtId="1" fontId="0" fillId="0" borderId="0" xfId="0" applyNumberFormat="1"/>
    <xf numFmtId="0" fontId="0" fillId="0" borderId="3" xfId="0" applyBorder="1"/>
    <xf numFmtId="0" fontId="0" fillId="0" borderId="6" xfId="0" applyBorder="1" applyAlignment="1">
      <alignment horizontal="center" vertical="center" wrapText="1"/>
    </xf>
    <xf numFmtId="0" fontId="13" fillId="0" borderId="1" xfId="0" applyFont="1" applyBorder="1"/>
    <xf numFmtId="0" fontId="14" fillId="0" borderId="0" xfId="1"/>
    <xf numFmtId="0" fontId="13" fillId="0" borderId="1" xfId="0" applyFont="1" applyBorder="1" applyAlignment="1">
      <alignment horizontal="center" wrapText="1"/>
    </xf>
    <xf numFmtId="0" fontId="13" fillId="0" borderId="3" xfId="0" applyFont="1" applyBorder="1" applyAlignment="1">
      <alignment horizontal="center" wrapText="1"/>
    </xf>
    <xf numFmtId="1" fontId="13" fillId="0" borderId="1" xfId="0" applyNumberFormat="1" applyFont="1" applyBorder="1" applyAlignment="1">
      <alignment horizontal="center" wrapText="1"/>
    </xf>
    <xf numFmtId="165" fontId="13" fillId="0" borderId="1" xfId="0" applyNumberFormat="1" applyFont="1" applyBorder="1" applyAlignment="1">
      <alignment horizontal="center" wrapText="1"/>
    </xf>
    <xf numFmtId="0" fontId="13" fillId="0" borderId="1" xfId="0" applyFont="1" applyBorder="1" applyAlignment="1">
      <alignment horizontal="center"/>
    </xf>
    <xf numFmtId="0" fontId="13" fillId="0" borderId="1" xfId="0" applyFont="1" applyBorder="1" applyAlignment="1">
      <alignment horizontal="left"/>
    </xf>
    <xf numFmtId="0" fontId="13" fillId="0" borderId="1" xfId="0" applyFont="1" applyBorder="1" applyAlignment="1">
      <alignment horizontal="left" wrapText="1"/>
    </xf>
    <xf numFmtId="0" fontId="15" fillId="0" borderId="1" xfId="0" applyFont="1" applyBorder="1"/>
    <xf numFmtId="1" fontId="15" fillId="0" borderId="1" xfId="0" applyNumberFormat="1" applyFont="1" applyBorder="1" applyAlignment="1">
      <alignment horizontal="center" wrapText="1"/>
    </xf>
    <xf numFmtId="165" fontId="15" fillId="0" borderId="1" xfId="0" applyNumberFormat="1" applyFont="1" applyBorder="1" applyAlignment="1">
      <alignment horizontal="center" wrapText="1"/>
    </xf>
    <xf numFmtId="0" fontId="15" fillId="0" borderId="1" xfId="1" applyFont="1" applyBorder="1" applyAlignment="1">
      <alignment horizontal="left" vertical="top" wrapText="1"/>
    </xf>
    <xf numFmtId="0" fontId="16" fillId="0" borderId="1" xfId="1" applyFont="1" applyBorder="1" applyAlignment="1">
      <alignment horizontal="left" vertical="top" wrapText="1"/>
    </xf>
    <xf numFmtId="0" fontId="13" fillId="0" borderId="1" xfId="0" applyFont="1" applyBorder="1" applyAlignment="1">
      <alignment horizontal="right"/>
    </xf>
    <xf numFmtId="0" fontId="13" fillId="0" borderId="0" xfId="0" applyFont="1"/>
    <xf numFmtId="0" fontId="13" fillId="0" borderId="0" xfId="0" applyFont="1" applyAlignment="1">
      <alignment horizontal="center"/>
    </xf>
    <xf numFmtId="0" fontId="18" fillId="3" borderId="4" xfId="0" applyFont="1" applyFill="1" applyBorder="1"/>
    <xf numFmtId="0" fontId="19" fillId="3" borderId="4" xfId="0" applyFont="1" applyFill="1" applyBorder="1"/>
    <xf numFmtId="0" fontId="19" fillId="3" borderId="4" xfId="0" applyFont="1" applyFill="1" applyBorder="1" applyAlignment="1">
      <alignment horizontal="center"/>
    </xf>
    <xf numFmtId="0" fontId="13" fillId="0" borderId="2" xfId="0" applyFont="1" applyBorder="1"/>
    <xf numFmtId="165" fontId="13" fillId="0" borderId="1" xfId="0" applyNumberFormat="1" applyFont="1" applyBorder="1" applyAlignment="1">
      <alignment horizontal="center"/>
    </xf>
    <xf numFmtId="0" fontId="13" fillId="0" borderId="2" xfId="0" applyFont="1" applyBorder="1" applyAlignment="1">
      <alignment horizontal="left" wrapText="1"/>
    </xf>
    <xf numFmtId="0" fontId="18" fillId="3" borderId="8" xfId="0" applyFont="1" applyFill="1" applyBorder="1"/>
    <xf numFmtId="0" fontId="18" fillId="3" borderId="7" xfId="0" applyFont="1" applyFill="1" applyBorder="1"/>
    <xf numFmtId="0" fontId="18" fillId="3" borderId="7" xfId="0" applyFont="1" applyFill="1" applyBorder="1" applyAlignment="1">
      <alignment horizontal="center"/>
    </xf>
    <xf numFmtId="0" fontId="18" fillId="3" borderId="2" xfId="0" applyFont="1" applyFill="1" applyBorder="1"/>
    <xf numFmtId="0" fontId="18" fillId="3" borderId="4" xfId="0" applyFont="1" applyFill="1" applyBorder="1" applyAlignment="1">
      <alignment horizontal="center"/>
    </xf>
    <xf numFmtId="0" fontId="13" fillId="0" borderId="0" xfId="0" applyFont="1" applyAlignment="1">
      <alignment horizontal="right"/>
    </xf>
    <xf numFmtId="0" fontId="7" fillId="3" borderId="4" xfId="0" applyFont="1" applyFill="1" applyBorder="1"/>
    <xf numFmtId="0" fontId="13" fillId="0" borderId="3" xfId="0" applyFont="1" applyBorder="1" applyAlignment="1">
      <alignment horizontal="right"/>
    </xf>
    <xf numFmtId="1" fontId="13" fillId="0" borderId="1" xfId="0" applyNumberFormat="1" applyFont="1" applyBorder="1" applyAlignment="1">
      <alignment horizontal="center"/>
    </xf>
    <xf numFmtId="165" fontId="13" fillId="0" borderId="0" xfId="0" applyNumberFormat="1" applyFont="1" applyAlignment="1">
      <alignment horizontal="center"/>
    </xf>
    <xf numFmtId="0" fontId="20" fillId="0" borderId="2" xfId="0" applyFont="1" applyBorder="1"/>
    <xf numFmtId="0" fontId="13" fillId="0" borderId="4" xfId="0" applyFont="1" applyBorder="1"/>
    <xf numFmtId="0" fontId="13" fillId="0" borderId="4" xfId="0" applyFont="1" applyBorder="1" applyAlignment="1">
      <alignment horizontal="center"/>
    </xf>
    <xf numFmtId="0" fontId="13" fillId="0" borderId="7" xfId="0" applyFont="1" applyBorder="1" applyAlignment="1">
      <alignment horizontal="center"/>
    </xf>
    <xf numFmtId="1" fontId="13" fillId="0" borderId="0" xfId="0" applyNumberFormat="1" applyFont="1" applyAlignment="1">
      <alignment horizontal="center"/>
    </xf>
    <xf numFmtId="0" fontId="2" fillId="0" borderId="0" xfId="0" applyFont="1" applyAlignment="1">
      <alignment horizontal="justify" vertical="center" wrapText="1"/>
    </xf>
    <xf numFmtId="0" fontId="0" fillId="0" borderId="0" xfId="0" applyAlignment="1">
      <alignment wrapText="1"/>
    </xf>
    <xf numFmtId="0" fontId="0" fillId="0" borderId="2"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 fontId="0" fillId="0" borderId="2" xfId="0" applyNumberFormat="1" applyBorder="1" applyAlignment="1">
      <alignment horizontal="center" vertical="center" wrapText="1"/>
    </xf>
    <xf numFmtId="1" fontId="0" fillId="0" borderId="3" xfId="0" applyNumberFormat="1" applyBorder="1" applyAlignment="1">
      <alignment horizontal="center" vertical="center" wrapText="1"/>
    </xf>
    <xf numFmtId="0" fontId="0" fillId="0" borderId="3" xfId="0" applyBorder="1"/>
    <xf numFmtId="0" fontId="6" fillId="0" borderId="2" xfId="0" applyFont="1" applyBorder="1"/>
    <xf numFmtId="0" fontId="6" fillId="0" borderId="4" xfId="0" applyFont="1" applyBorder="1"/>
    <xf numFmtId="0" fontId="0" fillId="0" borderId="4" xfId="0" applyBorder="1"/>
    <xf numFmtId="165" fontId="4" fillId="0" borderId="2" xfId="0" applyNumberFormat="1" applyFont="1" applyBorder="1" applyAlignment="1">
      <alignment horizontal="center" wrapText="1"/>
    </xf>
    <xf numFmtId="165" fontId="4" fillId="0" borderId="4" xfId="0" applyNumberFormat="1" applyFont="1" applyBorder="1" applyAlignment="1">
      <alignment horizontal="center" wrapText="1"/>
    </xf>
    <xf numFmtId="165" fontId="0" fillId="0" borderId="4" xfId="0" applyNumberFormat="1" applyBorder="1" applyAlignment="1">
      <alignment horizontal="center" wrapText="1"/>
    </xf>
    <xf numFmtId="165" fontId="0" fillId="0" borderId="3" xfId="0" applyNumberFormat="1" applyBorder="1" applyAlignment="1">
      <alignment horizontal="center" wrapText="1"/>
    </xf>
    <xf numFmtId="165" fontId="4" fillId="0" borderId="3" xfId="0" applyNumberFormat="1" applyFont="1" applyBorder="1" applyAlignment="1">
      <alignment horizontal="center" wrapText="1"/>
    </xf>
    <xf numFmtId="0" fontId="4" fillId="2" borderId="0" xfId="0" applyFont="1" applyFill="1" applyAlignment="1">
      <alignment horizontal="justify"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4" fillId="2" borderId="0" xfId="0" applyFont="1" applyFill="1" applyAlignment="1">
      <alignment wrapText="1"/>
    </xf>
    <xf numFmtId="0" fontId="4" fillId="2" borderId="7" xfId="0" applyFont="1" applyFill="1" applyBorder="1" applyAlignment="1">
      <alignment horizontal="justify" vertical="center" wrapText="1"/>
    </xf>
    <xf numFmtId="0" fontId="4" fillId="0" borderId="0" xfId="0" applyFont="1" applyAlignment="1">
      <alignment wrapText="1"/>
    </xf>
    <xf numFmtId="0" fontId="4" fillId="0" borderId="0" xfId="0" applyFont="1"/>
    <xf numFmtId="0" fontId="11" fillId="0" borderId="0" xfId="0" applyFont="1" applyAlignment="1">
      <alignment wrapText="1"/>
    </xf>
    <xf numFmtId="0" fontId="11" fillId="0" borderId="0" xfId="0" applyFont="1"/>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2" xfId="2" applyFont="1" applyBorder="1" applyAlignment="1">
      <alignment horizontal="center" vertical="top" wrapText="1"/>
    </xf>
    <xf numFmtId="0" fontId="17" fillId="0" borderId="3" xfId="2" applyFont="1" applyBorder="1" applyAlignment="1">
      <alignment horizontal="center" vertical="top" wrapText="1"/>
    </xf>
    <xf numFmtId="0" fontId="0" fillId="0" borderId="1" xfId="0" applyFill="1" applyBorder="1" applyAlignment="1">
      <alignment wrapText="1"/>
    </xf>
    <xf numFmtId="1" fontId="0" fillId="0" borderId="1" xfId="0" applyNumberFormat="1" applyFill="1" applyBorder="1" applyAlignment="1">
      <alignment horizontal="center" wrapText="1"/>
    </xf>
    <xf numFmtId="165" fontId="0" fillId="0" borderId="1" xfId="0" applyNumberFormat="1" applyFill="1" applyBorder="1" applyAlignment="1">
      <alignment horizontal="center" wrapText="1"/>
    </xf>
    <xf numFmtId="0" fontId="0" fillId="0" borderId="0" xfId="0" applyFill="1"/>
    <xf numFmtId="165" fontId="0" fillId="0" borderId="0" xfId="0" applyNumberFormat="1" applyFill="1" applyAlignment="1">
      <alignment horizontal="center"/>
    </xf>
    <xf numFmtId="0" fontId="2" fillId="0" borderId="0" xfId="0" applyFont="1" applyFill="1" applyAlignment="1">
      <alignment horizontal="justify" vertical="center" wrapText="1"/>
    </xf>
    <xf numFmtId="0" fontId="0" fillId="0" borderId="0" xfId="0" applyFill="1" applyAlignment="1">
      <alignment wrapText="1"/>
    </xf>
    <xf numFmtId="0" fontId="0" fillId="0" borderId="1" xfId="0" applyFill="1" applyBorder="1"/>
    <xf numFmtId="0" fontId="0" fillId="0" borderId="2" xfId="0" applyFill="1" applyBorder="1" applyAlignment="1">
      <alignment horizontal="center" wrapText="1"/>
    </xf>
    <xf numFmtId="0" fontId="0" fillId="0" borderId="3" xfId="0" applyFill="1" applyBorder="1" applyAlignment="1">
      <alignment horizontal="center" wrapText="1"/>
    </xf>
    <xf numFmtId="0" fontId="0" fillId="0" borderId="1" xfId="0" applyFill="1" applyBorder="1" applyAlignment="1">
      <alignment horizontal="center" wrapText="1"/>
    </xf>
    <xf numFmtId="0" fontId="0" fillId="0" borderId="3" xfId="0" applyFill="1" applyBorder="1" applyAlignment="1">
      <alignment horizontal="center" wrapText="1"/>
    </xf>
    <xf numFmtId="0" fontId="0" fillId="0" borderId="1" xfId="0" applyFill="1" applyBorder="1" applyAlignment="1">
      <alignment horizontal="left" wrapText="1"/>
    </xf>
    <xf numFmtId="0" fontId="4" fillId="0" borderId="0" xfId="0" applyFont="1" applyFill="1"/>
    <xf numFmtId="0" fontId="4" fillId="0" borderId="0" xfId="0" applyFont="1" applyFill="1" applyAlignment="1">
      <alignment horizontal="justify" vertical="center" wrapText="1"/>
    </xf>
    <xf numFmtId="0" fontId="4" fillId="0" borderId="0" xfId="0" applyFont="1" applyFill="1" applyAlignment="1">
      <alignment wrapText="1"/>
    </xf>
    <xf numFmtId="0" fontId="2" fillId="0" borderId="0" xfId="0" applyFont="1" applyAlignment="1">
      <alignment horizontal="center" vertical="top" wrapText="1"/>
    </xf>
    <xf numFmtId="0" fontId="4" fillId="0" borderId="0" xfId="0" applyFont="1" applyFill="1" applyAlignment="1">
      <alignment horizontal="justify" vertical="center" wrapText="1"/>
    </xf>
    <xf numFmtId="0" fontId="4" fillId="0" borderId="0" xfId="0" applyFont="1" applyFill="1" applyAlignment="1">
      <alignment wrapText="1"/>
    </xf>
    <xf numFmtId="0" fontId="4" fillId="0" borderId="7" xfId="0" applyFont="1" applyFill="1" applyBorder="1" applyAlignment="1">
      <alignment horizontal="justify" vertical="center" wrapText="1"/>
    </xf>
    <xf numFmtId="0" fontId="0" fillId="0" borderId="7" xfId="0" applyFill="1" applyBorder="1" applyAlignment="1">
      <alignment wrapText="1"/>
    </xf>
    <xf numFmtId="0" fontId="0" fillId="0" borderId="0" xfId="0" applyFill="1" applyAlignment="1">
      <alignment wrapText="1"/>
    </xf>
    <xf numFmtId="0" fontId="0" fillId="2" borderId="7" xfId="0" applyFill="1" applyBorder="1" applyAlignment="1">
      <alignment wrapText="1"/>
    </xf>
    <xf numFmtId="0" fontId="0" fillId="2" borderId="0" xfId="0" applyFill="1" applyAlignment="1">
      <alignment wrapText="1"/>
    </xf>
    <xf numFmtId="0" fontId="0" fillId="0" borderId="1" xfId="0" applyFill="1" applyBorder="1" applyAlignment="1">
      <alignment horizontal="right"/>
    </xf>
    <xf numFmtId="0" fontId="0" fillId="0" borderId="1" xfId="0" applyFill="1" applyBorder="1" applyAlignment="1">
      <alignment horizontal="center"/>
    </xf>
    <xf numFmtId="1" fontId="0" fillId="0" borderId="1" xfId="0" applyNumberFormat="1" applyFill="1" applyBorder="1" applyAlignment="1">
      <alignment horizontal="center"/>
    </xf>
    <xf numFmtId="1" fontId="0" fillId="0" borderId="0" xfId="0" applyNumberFormat="1" applyFill="1"/>
    <xf numFmtId="0" fontId="1" fillId="0" borderId="1" xfId="1" applyFont="1" applyBorder="1" applyAlignment="1">
      <alignment horizontal="left" vertical="top" wrapText="1"/>
    </xf>
    <xf numFmtId="0" fontId="3" fillId="0" borderId="1" xfId="0" applyFont="1" applyFill="1" applyBorder="1" applyAlignment="1">
      <alignment horizontal="right"/>
    </xf>
    <xf numFmtId="0" fontId="3" fillId="0" borderId="1" xfId="0" applyFont="1" applyFill="1" applyBorder="1" applyAlignment="1">
      <alignment horizontal="left" wrapText="1"/>
    </xf>
    <xf numFmtId="0" fontId="3" fillId="0" borderId="1" xfId="0" applyFont="1" applyFill="1" applyBorder="1" applyAlignment="1">
      <alignment horizontal="center" wrapText="1"/>
    </xf>
    <xf numFmtId="165" fontId="3" fillId="0" borderId="1" xfId="0" applyNumberFormat="1" applyFont="1" applyFill="1" applyBorder="1" applyAlignment="1">
      <alignment horizontal="center" wrapText="1"/>
    </xf>
    <xf numFmtId="1" fontId="3" fillId="0" borderId="1" xfId="0" applyNumberFormat="1" applyFont="1" applyFill="1" applyBorder="1" applyAlignment="1">
      <alignment horizontal="center" wrapText="1"/>
    </xf>
    <xf numFmtId="0" fontId="3" fillId="0" borderId="0" xfId="0" applyFont="1" applyFill="1"/>
  </cellXfs>
  <cellStyles count="3">
    <cellStyle name="Normal" xfId="0" builtinId="0"/>
    <cellStyle name="Normal_Sheet1" xfId="2" xr:uid="{8366E734-6602-44D7-9CE0-504D659D7C68}"/>
    <cellStyle name="Normálna_Hárok1" xfId="1" xr:uid="{050A664E-3823-4E18-8E91-1D41F2A19B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0</xdr:row>
      <xdr:rowOff>169863</xdr:rowOff>
    </xdr:from>
    <xdr:to>
      <xdr:col>1</xdr:col>
      <xdr:colOff>1639095</xdr:colOff>
      <xdr:row>0</xdr:row>
      <xdr:rowOff>449263</xdr:rowOff>
    </xdr:to>
    <xdr:pic>
      <xdr:nvPicPr>
        <xdr:cNvPr id="3" name="Picture 2">
          <a:extLst>
            <a:ext uri="{FF2B5EF4-FFF2-40B4-BE49-F238E27FC236}">
              <a16:creationId xmlns:a16="http://schemas.microsoft.com/office/drawing/2014/main" id="{9B80BF7C-D8AC-4F34-8ADC-BC09D06BA7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063" y="169863"/>
          <a:ext cx="1627188"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137D9-98EA-4F58-94C5-A78F6FCDA487}">
  <dimension ref="A1:J1628"/>
  <sheetViews>
    <sheetView tabSelected="1" topLeftCell="A1611" zoomScale="80" zoomScaleNormal="80" workbookViewId="0">
      <selection activeCell="A218" sqref="A218:H430"/>
    </sheetView>
  </sheetViews>
  <sheetFormatPr defaultRowHeight="13.4" customHeight="1" x14ac:dyDescent="0.35"/>
  <cols>
    <col min="1" max="1" width="12.36328125" customWidth="1"/>
    <col min="2" max="2" width="111.1796875" customWidth="1"/>
    <col min="3" max="9" width="10.7265625" customWidth="1"/>
    <col min="10" max="10" width="12.54296875" customWidth="1"/>
    <col min="11" max="11" width="14.453125" customWidth="1"/>
    <col min="12" max="12" width="12.54296875" customWidth="1"/>
  </cols>
  <sheetData>
    <row r="1" spans="1:8" ht="41.5" customHeight="1" x14ac:dyDescent="0.35"/>
    <row r="2" spans="1:8" ht="34" customHeight="1" x14ac:dyDescent="0.35">
      <c r="B2" s="134" t="s">
        <v>1244</v>
      </c>
      <c r="C2" s="1"/>
      <c r="D2" s="1"/>
      <c r="E2" s="1"/>
    </row>
    <row r="3" spans="1:8" ht="14.5" x14ac:dyDescent="0.35">
      <c r="B3" s="2" t="s">
        <v>0</v>
      </c>
      <c r="C3" s="2"/>
      <c r="D3" s="2"/>
      <c r="E3" s="2"/>
    </row>
    <row r="4" spans="1:8" ht="14.5" x14ac:dyDescent="0.35">
      <c r="B4" s="3" t="s">
        <v>1243</v>
      </c>
      <c r="C4" s="3"/>
      <c r="D4" s="3"/>
      <c r="E4" s="3"/>
    </row>
    <row r="5" spans="1:8" s="4" customFormat="1" ht="14.5" x14ac:dyDescent="0.35">
      <c r="B5" s="3" t="s">
        <v>1242</v>
      </c>
      <c r="C5" s="3"/>
      <c r="D5" s="3"/>
      <c r="E5" s="3"/>
    </row>
    <row r="6" spans="1:8" s="4" customFormat="1" ht="14.5" x14ac:dyDescent="0.35">
      <c r="B6" s="2"/>
      <c r="C6" s="2"/>
      <c r="D6" s="2"/>
      <c r="E6" s="2"/>
    </row>
    <row r="7" spans="1:8" s="4" customFormat="1" ht="14.5" x14ac:dyDescent="0.35">
      <c r="B7" s="2"/>
      <c r="C7" s="2"/>
      <c r="D7" s="2"/>
      <c r="E7" s="2"/>
    </row>
    <row r="8" spans="1:8" ht="40.4" customHeight="1" x14ac:dyDescent="0.35">
      <c r="B8" s="88" t="s">
        <v>1</v>
      </c>
      <c r="C8" s="88"/>
      <c r="D8" s="88"/>
      <c r="E8" s="88"/>
      <c r="F8" s="89"/>
      <c r="G8" s="6"/>
    </row>
    <row r="9" spans="1:8" ht="29.25" customHeight="1" x14ac:dyDescent="0.35">
      <c r="A9" s="7"/>
      <c r="B9" s="7"/>
      <c r="C9" s="90" t="s">
        <v>2</v>
      </c>
      <c r="D9" s="91"/>
      <c r="E9" s="90" t="s">
        <v>3</v>
      </c>
      <c r="F9" s="91"/>
      <c r="G9" s="90" t="s">
        <v>4</v>
      </c>
      <c r="H9" s="91"/>
    </row>
    <row r="10" spans="1:8" ht="15.75" customHeight="1" x14ac:dyDescent="0.35">
      <c r="A10" s="7"/>
      <c r="B10" s="7"/>
      <c r="C10" s="34" t="s">
        <v>1000</v>
      </c>
      <c r="D10" s="8" t="s">
        <v>1001</v>
      </c>
      <c r="E10" s="34" t="s">
        <v>1000</v>
      </c>
      <c r="F10" s="8" t="s">
        <v>1001</v>
      </c>
      <c r="G10" s="34" t="s">
        <v>1000</v>
      </c>
      <c r="H10" s="8" t="s">
        <v>1001</v>
      </c>
    </row>
    <row r="11" spans="1:8" ht="14.5" x14ac:dyDescent="0.35">
      <c r="A11" s="7">
        <v>1</v>
      </c>
      <c r="B11" s="9" t="s">
        <v>5</v>
      </c>
      <c r="C11" s="10">
        <v>505</v>
      </c>
      <c r="D11" s="24">
        <f>C11/505*100</f>
        <v>100</v>
      </c>
      <c r="E11" s="10">
        <v>202</v>
      </c>
      <c r="F11" s="24">
        <f>E11/202*100</f>
        <v>100</v>
      </c>
      <c r="G11" s="10">
        <v>406</v>
      </c>
      <c r="H11" s="24">
        <f>G11/406*100</f>
        <v>100</v>
      </c>
    </row>
    <row r="12" spans="1:8" ht="14.5" x14ac:dyDescent="0.35">
      <c r="A12" s="7">
        <v>2</v>
      </c>
      <c r="B12" s="9" t="s">
        <v>6</v>
      </c>
      <c r="C12" s="10">
        <v>0</v>
      </c>
      <c r="D12" s="24">
        <f>C12/505*100</f>
        <v>0</v>
      </c>
      <c r="E12" s="10">
        <v>0</v>
      </c>
      <c r="F12" s="24">
        <f>E12/202*100</f>
        <v>0</v>
      </c>
      <c r="G12" s="10">
        <v>0</v>
      </c>
      <c r="H12" s="24">
        <f>G12/406*100</f>
        <v>0</v>
      </c>
    </row>
    <row r="13" spans="1:8" ht="14.5" x14ac:dyDescent="0.35">
      <c r="B13" s="6"/>
      <c r="C13" s="6"/>
      <c r="D13" s="6"/>
      <c r="E13" s="6"/>
      <c r="F13" s="12"/>
      <c r="G13" s="12"/>
    </row>
    <row r="14" spans="1:8" ht="14.5" x14ac:dyDescent="0.35">
      <c r="B14" s="6"/>
      <c r="C14" s="6"/>
      <c r="D14" s="6"/>
      <c r="E14" s="6"/>
      <c r="F14" s="12"/>
      <c r="G14" s="12"/>
    </row>
    <row r="15" spans="1:8" ht="40.4" customHeight="1" x14ac:dyDescent="0.35">
      <c r="B15" s="88" t="s">
        <v>7</v>
      </c>
      <c r="C15" s="88"/>
      <c r="D15" s="88"/>
      <c r="E15" s="88"/>
      <c r="F15" s="89"/>
      <c r="G15" s="6"/>
    </row>
    <row r="16" spans="1:8" ht="29.25" customHeight="1" x14ac:dyDescent="0.35">
      <c r="A16" s="7"/>
      <c r="B16" s="7"/>
      <c r="C16" s="90" t="s">
        <v>2</v>
      </c>
      <c r="D16" s="91"/>
      <c r="E16" s="90" t="s">
        <v>3</v>
      </c>
      <c r="F16" s="91"/>
      <c r="G16" s="90" t="s">
        <v>4</v>
      </c>
      <c r="H16" s="91"/>
    </row>
    <row r="17" spans="1:8" ht="15.75" customHeight="1" x14ac:dyDescent="0.35">
      <c r="A17" s="7"/>
      <c r="B17" s="7"/>
      <c r="C17" s="34" t="s">
        <v>1000</v>
      </c>
      <c r="D17" s="8" t="s">
        <v>1001</v>
      </c>
      <c r="E17" s="34" t="s">
        <v>1000</v>
      </c>
      <c r="F17" s="8" t="s">
        <v>1001</v>
      </c>
      <c r="G17" s="34" t="s">
        <v>1000</v>
      </c>
      <c r="H17" s="8" t="s">
        <v>1001</v>
      </c>
    </row>
    <row r="18" spans="1:8" ht="14.5" x14ac:dyDescent="0.35">
      <c r="A18" s="7">
        <v>1</v>
      </c>
      <c r="B18" s="9" t="s">
        <v>5</v>
      </c>
      <c r="C18" s="10">
        <v>505</v>
      </c>
      <c r="D18" s="24">
        <f>C18/505*100</f>
        <v>100</v>
      </c>
      <c r="E18" s="10">
        <v>202</v>
      </c>
      <c r="F18" s="24">
        <f>E18/202</f>
        <v>1</v>
      </c>
      <c r="G18" s="10">
        <v>406</v>
      </c>
      <c r="H18" s="24">
        <f>G18/406</f>
        <v>1</v>
      </c>
    </row>
    <row r="19" spans="1:8" ht="14.5" x14ac:dyDescent="0.35">
      <c r="A19" s="7">
        <v>2</v>
      </c>
      <c r="B19" s="9" t="s">
        <v>6</v>
      </c>
      <c r="C19" s="10">
        <v>0</v>
      </c>
      <c r="D19" s="24">
        <f>C19/505</f>
        <v>0</v>
      </c>
      <c r="E19" s="10">
        <v>0</v>
      </c>
      <c r="F19" s="24">
        <f>E19/202</f>
        <v>0</v>
      </c>
      <c r="G19" s="10">
        <v>0</v>
      </c>
      <c r="H19" s="24">
        <f>G19/406</f>
        <v>0</v>
      </c>
    </row>
    <row r="20" spans="1:8" ht="14.5" x14ac:dyDescent="0.35">
      <c r="F20" s="12"/>
      <c r="G20" s="12"/>
    </row>
    <row r="21" spans="1:8" ht="14.5" x14ac:dyDescent="0.35">
      <c r="F21" s="12"/>
      <c r="G21" s="12"/>
    </row>
    <row r="22" spans="1:8" ht="40.4" customHeight="1" x14ac:dyDescent="0.35">
      <c r="B22" s="88" t="s">
        <v>8</v>
      </c>
      <c r="C22" s="88"/>
      <c r="D22" s="88"/>
      <c r="E22" s="88"/>
      <c r="F22" s="89"/>
      <c r="G22" s="6"/>
    </row>
    <row r="23" spans="1:8" ht="29.25" customHeight="1" x14ac:dyDescent="0.35">
      <c r="A23" s="7"/>
      <c r="B23" s="7"/>
      <c r="C23" s="90" t="s">
        <v>2</v>
      </c>
      <c r="D23" s="91"/>
      <c r="E23" s="90" t="s">
        <v>3</v>
      </c>
      <c r="F23" s="91"/>
      <c r="G23" s="90" t="s">
        <v>4</v>
      </c>
      <c r="H23" s="91"/>
    </row>
    <row r="24" spans="1:8" ht="15.75" customHeight="1" x14ac:dyDescent="0.35">
      <c r="A24" s="7"/>
      <c r="B24" s="7"/>
      <c r="C24" s="34" t="s">
        <v>1000</v>
      </c>
      <c r="D24" s="8" t="s">
        <v>1001</v>
      </c>
      <c r="E24" s="34" t="s">
        <v>1000</v>
      </c>
      <c r="F24" s="8" t="s">
        <v>1001</v>
      </c>
      <c r="G24" s="34" t="s">
        <v>1000</v>
      </c>
      <c r="H24" s="8" t="s">
        <v>1001</v>
      </c>
    </row>
    <row r="25" spans="1:8" ht="14.5" x14ac:dyDescent="0.35">
      <c r="A25" s="7">
        <v>1</v>
      </c>
      <c r="B25" s="9" t="s">
        <v>9</v>
      </c>
      <c r="C25" s="10">
        <v>83</v>
      </c>
      <c r="D25" s="24">
        <f>C25/505*100</f>
        <v>16.435643564356436</v>
      </c>
      <c r="E25" s="10">
        <v>32</v>
      </c>
      <c r="F25" s="24">
        <f>E25/202*100</f>
        <v>15.841584158415841</v>
      </c>
      <c r="G25" s="10">
        <v>68</v>
      </c>
      <c r="H25" s="24">
        <f>G25/406*100</f>
        <v>16.748768472906402</v>
      </c>
    </row>
    <row r="26" spans="1:8" ht="14.5" x14ac:dyDescent="0.35">
      <c r="A26" s="7">
        <v>2</v>
      </c>
      <c r="B26" s="9" t="s">
        <v>10</v>
      </c>
      <c r="C26" s="10">
        <v>47</v>
      </c>
      <c r="D26" s="24">
        <f t="shared" ref="D26:D32" si="0">C26/505*100</f>
        <v>9.3069306930693063</v>
      </c>
      <c r="E26" s="10">
        <v>21</v>
      </c>
      <c r="F26" s="24">
        <f t="shared" ref="F26:F32" si="1">E26/202*100</f>
        <v>10.396039603960396</v>
      </c>
      <c r="G26" s="10">
        <v>37</v>
      </c>
      <c r="H26" s="24">
        <f t="shared" ref="H26:H32" si="2">G26/406*100</f>
        <v>9.1133004926108381</v>
      </c>
    </row>
    <row r="27" spans="1:8" ht="14.5" x14ac:dyDescent="0.35">
      <c r="A27" s="7">
        <v>3</v>
      </c>
      <c r="B27" s="9" t="s">
        <v>11</v>
      </c>
      <c r="C27" s="10">
        <v>51</v>
      </c>
      <c r="D27" s="24">
        <f t="shared" si="0"/>
        <v>10.099009900990099</v>
      </c>
      <c r="E27" s="10">
        <v>16</v>
      </c>
      <c r="F27" s="24">
        <f t="shared" si="1"/>
        <v>7.9207920792079207</v>
      </c>
      <c r="G27" s="10">
        <v>46</v>
      </c>
      <c r="H27" s="24">
        <f t="shared" si="2"/>
        <v>11.330049261083744</v>
      </c>
    </row>
    <row r="28" spans="1:8" ht="14.5" x14ac:dyDescent="0.35">
      <c r="A28" s="7">
        <v>4</v>
      </c>
      <c r="B28" s="9" t="s">
        <v>12</v>
      </c>
      <c r="C28" s="10">
        <v>60</v>
      </c>
      <c r="D28" s="24">
        <f t="shared" si="0"/>
        <v>11.881188118811881</v>
      </c>
      <c r="E28" s="10">
        <v>17</v>
      </c>
      <c r="F28" s="24">
        <f t="shared" si="1"/>
        <v>8.4158415841584162</v>
      </c>
      <c r="G28" s="10">
        <v>53</v>
      </c>
      <c r="H28" s="24">
        <f t="shared" si="2"/>
        <v>13.054187192118228</v>
      </c>
    </row>
    <row r="29" spans="1:8" ht="14.5" x14ac:dyDescent="0.35">
      <c r="A29" s="7">
        <v>5</v>
      </c>
      <c r="B29" s="9" t="s">
        <v>13</v>
      </c>
      <c r="C29" s="10">
        <v>72</v>
      </c>
      <c r="D29" s="24">
        <f t="shared" si="0"/>
        <v>14.257425742574256</v>
      </c>
      <c r="E29" s="10">
        <v>36</v>
      </c>
      <c r="F29" s="24">
        <f t="shared" si="1"/>
        <v>17.82178217821782</v>
      </c>
      <c r="G29" s="10">
        <v>53</v>
      </c>
      <c r="H29" s="24">
        <f t="shared" si="2"/>
        <v>13.054187192118228</v>
      </c>
    </row>
    <row r="30" spans="1:8" ht="14.5" x14ac:dyDescent="0.35">
      <c r="A30" s="7">
        <v>6</v>
      </c>
      <c r="B30" s="9" t="s">
        <v>14</v>
      </c>
      <c r="C30" s="10">
        <v>50</v>
      </c>
      <c r="D30" s="24">
        <f t="shared" si="0"/>
        <v>9.9009900990099009</v>
      </c>
      <c r="E30" s="10">
        <v>20</v>
      </c>
      <c r="F30" s="24">
        <f t="shared" si="1"/>
        <v>9.9009900990099009</v>
      </c>
      <c r="G30" s="10">
        <v>41</v>
      </c>
      <c r="H30" s="24">
        <f t="shared" si="2"/>
        <v>10.098522167487685</v>
      </c>
    </row>
    <row r="31" spans="1:8" ht="14.5" x14ac:dyDescent="0.35">
      <c r="A31" s="7">
        <v>7</v>
      </c>
      <c r="B31" s="9" t="s">
        <v>15</v>
      </c>
      <c r="C31" s="10">
        <v>70</v>
      </c>
      <c r="D31" s="24">
        <f t="shared" si="0"/>
        <v>13.861386138613863</v>
      </c>
      <c r="E31" s="10">
        <v>30</v>
      </c>
      <c r="F31" s="24">
        <f t="shared" si="1"/>
        <v>14.85148514851485</v>
      </c>
      <c r="G31" s="10">
        <v>55</v>
      </c>
      <c r="H31" s="24">
        <f t="shared" si="2"/>
        <v>13.546798029556651</v>
      </c>
    </row>
    <row r="32" spans="1:8" ht="14.5" x14ac:dyDescent="0.35">
      <c r="A32" s="7">
        <v>8</v>
      </c>
      <c r="B32" s="9" t="s">
        <v>16</v>
      </c>
      <c r="C32" s="10">
        <v>72</v>
      </c>
      <c r="D32" s="24">
        <f t="shared" si="0"/>
        <v>14.257425742574256</v>
      </c>
      <c r="E32" s="10">
        <v>30</v>
      </c>
      <c r="F32" s="24">
        <f t="shared" si="1"/>
        <v>14.85148514851485</v>
      </c>
      <c r="G32" s="10">
        <v>53</v>
      </c>
      <c r="H32" s="24">
        <f t="shared" si="2"/>
        <v>13.054187192118228</v>
      </c>
    </row>
    <row r="33" spans="1:8" ht="14.5" x14ac:dyDescent="0.35">
      <c r="F33" s="12"/>
      <c r="G33" s="12"/>
    </row>
    <row r="34" spans="1:8" ht="14.5" x14ac:dyDescent="0.35">
      <c r="F34" s="12"/>
      <c r="G34" s="12"/>
    </row>
    <row r="35" spans="1:8" ht="40.4" customHeight="1" x14ac:dyDescent="0.35">
      <c r="B35" s="88" t="s">
        <v>17</v>
      </c>
      <c r="C35" s="88"/>
      <c r="D35" s="88"/>
      <c r="E35" s="88"/>
      <c r="F35" s="89"/>
      <c r="G35" s="6"/>
    </row>
    <row r="36" spans="1:8" ht="29.25" customHeight="1" x14ac:dyDescent="0.35">
      <c r="A36" s="7"/>
      <c r="B36" s="7"/>
      <c r="C36" s="90" t="s">
        <v>2</v>
      </c>
      <c r="D36" s="91"/>
      <c r="E36" s="90" t="s">
        <v>3</v>
      </c>
      <c r="F36" s="91"/>
      <c r="G36" s="90" t="s">
        <v>4</v>
      </c>
      <c r="H36" s="91"/>
    </row>
    <row r="37" spans="1:8" ht="15.75" customHeight="1" x14ac:dyDescent="0.35">
      <c r="A37" s="7"/>
      <c r="B37" s="7"/>
      <c r="C37" s="34" t="s">
        <v>1000</v>
      </c>
      <c r="D37" s="8" t="s">
        <v>1001</v>
      </c>
      <c r="E37" s="34" t="s">
        <v>1000</v>
      </c>
      <c r="F37" s="8" t="s">
        <v>1001</v>
      </c>
      <c r="G37" s="34" t="s">
        <v>1000</v>
      </c>
      <c r="H37" s="8" t="s">
        <v>1001</v>
      </c>
    </row>
    <row r="38" spans="1:8" ht="14.5" x14ac:dyDescent="0.35">
      <c r="A38" s="7">
        <v>1</v>
      </c>
      <c r="B38" s="118" t="s">
        <v>9</v>
      </c>
      <c r="C38" s="10">
        <v>85</v>
      </c>
      <c r="D38" s="24">
        <f>C38/505*100</f>
        <v>16.831683168316832</v>
      </c>
      <c r="E38" s="10">
        <v>34</v>
      </c>
      <c r="F38" s="24">
        <f>E38/202*100</f>
        <v>16.831683168316832</v>
      </c>
      <c r="G38" s="10">
        <v>68</v>
      </c>
      <c r="H38" s="24">
        <f>G38/406*100</f>
        <v>16.748768472906402</v>
      </c>
    </row>
    <row r="39" spans="1:8" ht="14.5" x14ac:dyDescent="0.35">
      <c r="A39" s="7">
        <v>2</v>
      </c>
      <c r="B39" s="118" t="s">
        <v>10</v>
      </c>
      <c r="C39" s="10">
        <v>43</v>
      </c>
      <c r="D39" s="24">
        <f t="shared" ref="D39:D45" si="3">C39/505*100</f>
        <v>8.5148514851485153</v>
      </c>
      <c r="E39" s="10">
        <v>20</v>
      </c>
      <c r="F39" s="24">
        <f t="shared" ref="F39:F45" si="4">E39/202*100</f>
        <v>9.9009900990099009</v>
      </c>
      <c r="G39" s="10">
        <v>34</v>
      </c>
      <c r="H39" s="24">
        <f t="shared" ref="H39:H45" si="5">G39/406*100</f>
        <v>8.3743842364532011</v>
      </c>
    </row>
    <row r="40" spans="1:8" ht="14.5" x14ac:dyDescent="0.35">
      <c r="A40" s="7">
        <v>3</v>
      </c>
      <c r="B40" s="118" t="s">
        <v>11</v>
      </c>
      <c r="C40" s="10">
        <v>48</v>
      </c>
      <c r="D40" s="24">
        <f t="shared" si="3"/>
        <v>9.5049504950495045</v>
      </c>
      <c r="E40" s="10">
        <v>16</v>
      </c>
      <c r="F40" s="24">
        <f t="shared" si="4"/>
        <v>7.9207920792079207</v>
      </c>
      <c r="G40" s="10">
        <v>43</v>
      </c>
      <c r="H40" s="24">
        <f t="shared" si="5"/>
        <v>10.591133004926109</v>
      </c>
    </row>
    <row r="41" spans="1:8" ht="14.5" x14ac:dyDescent="0.35">
      <c r="A41" s="7">
        <v>4</v>
      </c>
      <c r="B41" s="118" t="s">
        <v>12</v>
      </c>
      <c r="C41" s="10">
        <v>66</v>
      </c>
      <c r="D41" s="24">
        <f t="shared" si="3"/>
        <v>13.06930693069307</v>
      </c>
      <c r="E41" s="10">
        <v>19</v>
      </c>
      <c r="F41" s="24">
        <f t="shared" si="4"/>
        <v>9.4059405940594054</v>
      </c>
      <c r="G41" s="10">
        <v>58</v>
      </c>
      <c r="H41" s="24">
        <f t="shared" si="5"/>
        <v>14.285714285714285</v>
      </c>
    </row>
    <row r="42" spans="1:8" ht="14.5" x14ac:dyDescent="0.35">
      <c r="A42" s="7">
        <v>5</v>
      </c>
      <c r="B42" s="118" t="s">
        <v>13</v>
      </c>
      <c r="C42" s="10">
        <v>74</v>
      </c>
      <c r="D42" s="24">
        <f t="shared" si="3"/>
        <v>14.653465346534652</v>
      </c>
      <c r="E42" s="10">
        <v>35</v>
      </c>
      <c r="F42" s="24">
        <f t="shared" si="4"/>
        <v>17.326732673267326</v>
      </c>
      <c r="G42" s="10">
        <v>55</v>
      </c>
      <c r="H42" s="24">
        <f t="shared" si="5"/>
        <v>13.546798029556651</v>
      </c>
    </row>
    <row r="43" spans="1:8" ht="14.5" x14ac:dyDescent="0.35">
      <c r="A43" s="7">
        <v>6</v>
      </c>
      <c r="B43" s="118" t="s">
        <v>14</v>
      </c>
      <c r="C43" s="10">
        <v>47</v>
      </c>
      <c r="D43" s="24">
        <f t="shared" si="3"/>
        <v>9.3069306930693063</v>
      </c>
      <c r="E43" s="10">
        <v>18</v>
      </c>
      <c r="F43" s="24">
        <f t="shared" si="4"/>
        <v>8.9108910891089099</v>
      </c>
      <c r="G43" s="10">
        <v>40</v>
      </c>
      <c r="H43" s="24">
        <f t="shared" si="5"/>
        <v>9.8522167487684733</v>
      </c>
    </row>
    <row r="44" spans="1:8" ht="14.5" x14ac:dyDescent="0.35">
      <c r="A44" s="7">
        <v>7</v>
      </c>
      <c r="B44" s="9" t="s">
        <v>15</v>
      </c>
      <c r="C44" s="10">
        <v>69</v>
      </c>
      <c r="D44" s="24">
        <f t="shared" si="3"/>
        <v>13.663366336633665</v>
      </c>
      <c r="E44" s="10">
        <v>30</v>
      </c>
      <c r="F44" s="24">
        <f t="shared" si="4"/>
        <v>14.85148514851485</v>
      </c>
      <c r="G44" s="10">
        <v>54</v>
      </c>
      <c r="H44" s="24">
        <f t="shared" si="5"/>
        <v>13.300492610837439</v>
      </c>
    </row>
    <row r="45" spans="1:8" ht="14.5" x14ac:dyDescent="0.35">
      <c r="A45" s="7">
        <v>8</v>
      </c>
      <c r="B45" s="9" t="s">
        <v>16</v>
      </c>
      <c r="C45" s="10">
        <v>73</v>
      </c>
      <c r="D45" s="24">
        <f t="shared" si="3"/>
        <v>14.455445544554454</v>
      </c>
      <c r="E45" s="10">
        <v>30</v>
      </c>
      <c r="F45" s="24">
        <f t="shared" si="4"/>
        <v>14.85148514851485</v>
      </c>
      <c r="G45" s="10">
        <v>54</v>
      </c>
      <c r="H45" s="24">
        <f t="shared" si="5"/>
        <v>13.300492610837439</v>
      </c>
    </row>
    <row r="46" spans="1:8" ht="14.5" x14ac:dyDescent="0.35">
      <c r="F46" s="12"/>
      <c r="G46" s="12"/>
    </row>
    <row r="47" spans="1:8" ht="14.5" x14ac:dyDescent="0.35">
      <c r="F47" s="12"/>
      <c r="G47" s="12"/>
    </row>
    <row r="48" spans="1:8" ht="40.4" customHeight="1" x14ac:dyDescent="0.35">
      <c r="B48" s="88" t="s">
        <v>18</v>
      </c>
      <c r="C48" s="88"/>
      <c r="D48" s="88"/>
      <c r="E48" s="88"/>
      <c r="F48" s="89"/>
      <c r="G48" s="6"/>
    </row>
    <row r="49" spans="1:8" ht="29.25" customHeight="1" x14ac:dyDescent="0.35">
      <c r="A49" s="7"/>
      <c r="B49" s="7"/>
      <c r="C49" s="90" t="s">
        <v>2</v>
      </c>
      <c r="D49" s="91"/>
      <c r="E49" s="90" t="s">
        <v>3</v>
      </c>
      <c r="F49" s="91"/>
      <c r="G49" s="90" t="s">
        <v>4</v>
      </c>
      <c r="H49" s="91"/>
    </row>
    <row r="50" spans="1:8" ht="15.75" customHeight="1" x14ac:dyDescent="0.35">
      <c r="A50" s="7"/>
      <c r="B50" s="7"/>
      <c r="C50" s="34" t="s">
        <v>1000</v>
      </c>
      <c r="D50" s="8" t="s">
        <v>1001</v>
      </c>
      <c r="E50" s="34" t="s">
        <v>1000</v>
      </c>
      <c r="F50" s="8" t="s">
        <v>1001</v>
      </c>
      <c r="G50" s="34" t="s">
        <v>1000</v>
      </c>
      <c r="H50" s="8" t="s">
        <v>1001</v>
      </c>
    </row>
    <row r="51" spans="1:8" ht="14.5" x14ac:dyDescent="0.35">
      <c r="A51" s="7">
        <v>1</v>
      </c>
      <c r="B51" s="9" t="s">
        <v>19</v>
      </c>
      <c r="C51" s="10">
        <v>397</v>
      </c>
      <c r="D51" s="24">
        <f>C51/505*100</f>
        <v>78.613861386138623</v>
      </c>
      <c r="E51" s="10">
        <v>168</v>
      </c>
      <c r="F51" s="24">
        <f>E51/202*100</f>
        <v>83.168316831683171</v>
      </c>
      <c r="G51" s="10">
        <v>322</v>
      </c>
      <c r="H51" s="24">
        <f>G51/406*100</f>
        <v>79.310344827586206</v>
      </c>
    </row>
    <row r="52" spans="1:8" ht="14.5" x14ac:dyDescent="0.35">
      <c r="A52" s="7">
        <v>2</v>
      </c>
      <c r="B52" s="9" t="s">
        <v>20</v>
      </c>
      <c r="C52" s="10">
        <v>66</v>
      </c>
      <c r="D52" s="24">
        <f t="shared" ref="D52:D53" si="6">C52/505*100</f>
        <v>13.06930693069307</v>
      </c>
      <c r="E52" s="10">
        <v>22</v>
      </c>
      <c r="F52" s="24">
        <f t="shared" ref="F52:F53" si="7">E52/202*100</f>
        <v>10.891089108910892</v>
      </c>
      <c r="G52" s="10">
        <v>52</v>
      </c>
      <c r="H52" s="24">
        <f t="shared" ref="H52:H53" si="8">G52/406*100</f>
        <v>12.807881773399016</v>
      </c>
    </row>
    <row r="53" spans="1:8" ht="14.5" x14ac:dyDescent="0.35">
      <c r="A53" s="7">
        <v>3</v>
      </c>
      <c r="B53" s="9" t="s">
        <v>21</v>
      </c>
      <c r="C53" s="10">
        <v>42</v>
      </c>
      <c r="D53" s="24">
        <f t="shared" si="6"/>
        <v>8.3168316831683171</v>
      </c>
      <c r="E53" s="10">
        <v>12</v>
      </c>
      <c r="F53" s="24">
        <f t="shared" si="7"/>
        <v>5.9405940594059405</v>
      </c>
      <c r="G53" s="10">
        <v>32</v>
      </c>
      <c r="H53" s="24">
        <f t="shared" si="8"/>
        <v>7.8817733990147785</v>
      </c>
    </row>
    <row r="54" spans="1:8" ht="14.5" x14ac:dyDescent="0.35">
      <c r="F54" s="12"/>
      <c r="G54" s="12"/>
    </row>
    <row r="55" spans="1:8" ht="14.25" customHeight="1" x14ac:dyDescent="0.35">
      <c r="F55" s="12"/>
      <c r="G55" s="12"/>
    </row>
    <row r="56" spans="1:8" ht="40.4" customHeight="1" x14ac:dyDescent="0.35">
      <c r="B56" s="88" t="s">
        <v>22</v>
      </c>
      <c r="C56" s="88"/>
      <c r="D56" s="88"/>
      <c r="E56" s="88"/>
      <c r="F56" s="89"/>
      <c r="G56" s="6"/>
    </row>
    <row r="57" spans="1:8" ht="29.25" customHeight="1" x14ac:dyDescent="0.35">
      <c r="A57" s="7"/>
      <c r="B57" s="7"/>
      <c r="C57" s="90" t="s">
        <v>2</v>
      </c>
      <c r="D57" s="91"/>
      <c r="E57" s="90" t="s">
        <v>3</v>
      </c>
      <c r="F57" s="91"/>
      <c r="G57" s="90" t="s">
        <v>4</v>
      </c>
      <c r="H57" s="91"/>
    </row>
    <row r="58" spans="1:8" ht="15.75" customHeight="1" x14ac:dyDescent="0.35">
      <c r="A58" s="7"/>
      <c r="B58" s="7"/>
      <c r="C58" s="34" t="s">
        <v>1000</v>
      </c>
      <c r="D58" s="8" t="s">
        <v>1001</v>
      </c>
      <c r="E58" s="34" t="s">
        <v>1000</v>
      </c>
      <c r="F58" s="8" t="s">
        <v>1001</v>
      </c>
      <c r="G58" s="34" t="s">
        <v>1000</v>
      </c>
      <c r="H58" s="8" t="s">
        <v>1001</v>
      </c>
    </row>
    <row r="59" spans="1:8" ht="14.5" x14ac:dyDescent="0.35">
      <c r="A59" s="7">
        <v>1</v>
      </c>
      <c r="B59" s="9" t="s">
        <v>23</v>
      </c>
      <c r="C59" s="10">
        <v>254</v>
      </c>
      <c r="D59" s="24">
        <f>C59/505*100</f>
        <v>50.297029702970299</v>
      </c>
      <c r="E59" s="10">
        <v>154</v>
      </c>
      <c r="F59" s="24">
        <f>E59/202*100</f>
        <v>76.237623762376245</v>
      </c>
      <c r="G59" s="10">
        <v>188</v>
      </c>
      <c r="H59" s="24">
        <f>G59/406*100</f>
        <v>46.305418719211822</v>
      </c>
    </row>
    <row r="60" spans="1:8" ht="14.5" x14ac:dyDescent="0.35">
      <c r="A60" s="7">
        <v>2</v>
      </c>
      <c r="B60" s="9" t="s">
        <v>24</v>
      </c>
      <c r="C60" s="10">
        <v>216</v>
      </c>
      <c r="D60" s="24">
        <f t="shared" ref="D60:D61" si="9">C60/505*100</f>
        <v>42.772277227722775</v>
      </c>
      <c r="E60" s="10">
        <v>39</v>
      </c>
      <c r="F60" s="24">
        <f t="shared" ref="F60:F61" si="10">E60/202*100</f>
        <v>19.306930693069308</v>
      </c>
      <c r="G60" s="10">
        <v>191</v>
      </c>
      <c r="H60" s="24">
        <f t="shared" ref="H60:H61" si="11">G60/406*100</f>
        <v>47.044334975369459</v>
      </c>
    </row>
    <row r="61" spans="1:8" ht="14.5" x14ac:dyDescent="0.35">
      <c r="A61" s="7">
        <v>3</v>
      </c>
      <c r="B61" s="9" t="s">
        <v>25</v>
      </c>
      <c r="C61" s="10">
        <v>35</v>
      </c>
      <c r="D61" s="24">
        <f t="shared" si="9"/>
        <v>6.9306930693069315</v>
      </c>
      <c r="E61" s="10">
        <v>9</v>
      </c>
      <c r="F61" s="24">
        <f t="shared" si="10"/>
        <v>4.455445544554455</v>
      </c>
      <c r="G61" s="10">
        <v>27</v>
      </c>
      <c r="H61" s="24">
        <f t="shared" si="11"/>
        <v>6.6502463054187197</v>
      </c>
    </row>
    <row r="62" spans="1:8" ht="14.25" customHeight="1" x14ac:dyDescent="0.35">
      <c r="F62" s="12"/>
      <c r="G62" s="12"/>
    </row>
    <row r="63" spans="1:8" ht="14.25" customHeight="1" x14ac:dyDescent="0.35">
      <c r="F63" s="12"/>
      <c r="G63" s="12"/>
    </row>
    <row r="64" spans="1:8" ht="40.4" customHeight="1" x14ac:dyDescent="0.35">
      <c r="B64" s="88" t="s">
        <v>26</v>
      </c>
      <c r="C64" s="88"/>
      <c r="D64" s="88"/>
      <c r="E64" s="88"/>
      <c r="F64" s="89"/>
      <c r="G64" s="6"/>
    </row>
    <row r="65" spans="1:8" ht="29.25" customHeight="1" x14ac:dyDescent="0.35">
      <c r="A65" s="7"/>
      <c r="B65" s="7"/>
      <c r="C65" s="90" t="s">
        <v>2</v>
      </c>
      <c r="D65" s="91"/>
      <c r="E65" s="90" t="s">
        <v>3</v>
      </c>
      <c r="F65" s="91"/>
      <c r="G65" s="90" t="s">
        <v>4</v>
      </c>
      <c r="H65" s="91"/>
    </row>
    <row r="66" spans="1:8" ht="15.75" customHeight="1" x14ac:dyDescent="0.35">
      <c r="A66" s="7"/>
      <c r="B66" s="7"/>
      <c r="C66" s="34" t="s">
        <v>1000</v>
      </c>
      <c r="D66" s="8" t="s">
        <v>1001</v>
      </c>
      <c r="E66" s="34" t="s">
        <v>1000</v>
      </c>
      <c r="F66" s="8" t="s">
        <v>1001</v>
      </c>
      <c r="G66" s="34" t="s">
        <v>1000</v>
      </c>
      <c r="H66" s="8" t="s">
        <v>1001</v>
      </c>
    </row>
    <row r="67" spans="1:8" ht="14.5" x14ac:dyDescent="0.35">
      <c r="A67" s="7">
        <v>1</v>
      </c>
      <c r="B67" s="9" t="s">
        <v>27</v>
      </c>
      <c r="C67" s="10">
        <v>312</v>
      </c>
      <c r="D67" s="24">
        <f>C67/505*100</f>
        <v>61.78217821782178</v>
      </c>
      <c r="E67" s="10">
        <v>109</v>
      </c>
      <c r="F67" s="24">
        <f>E67/202*100</f>
        <v>53.960396039603964</v>
      </c>
      <c r="G67" s="10">
        <v>251</v>
      </c>
      <c r="H67" s="24">
        <f>G67/406*100</f>
        <v>61.822660098522164</v>
      </c>
    </row>
    <row r="68" spans="1:8" ht="14.5" x14ac:dyDescent="0.35">
      <c r="A68" s="7">
        <v>2</v>
      </c>
      <c r="B68" s="9" t="s">
        <v>28</v>
      </c>
      <c r="C68" s="10">
        <v>193</v>
      </c>
      <c r="D68" s="24">
        <f t="shared" ref="D68" si="12">C68/505*100</f>
        <v>38.21782178217822</v>
      </c>
      <c r="E68" s="10">
        <v>93</v>
      </c>
      <c r="F68" s="24">
        <f t="shared" ref="F68" si="13">E68/202*100</f>
        <v>46.039603960396043</v>
      </c>
      <c r="G68" s="10">
        <v>155</v>
      </c>
      <c r="H68" s="24">
        <f t="shared" ref="H68" si="14">G68/406*100</f>
        <v>38.177339901477829</v>
      </c>
    </row>
    <row r="69" spans="1:8" ht="14.25" customHeight="1" x14ac:dyDescent="0.35">
      <c r="F69" s="12"/>
      <c r="G69" s="12"/>
    </row>
    <row r="70" spans="1:8" ht="14.25" customHeight="1" x14ac:dyDescent="0.35">
      <c r="F70" s="12"/>
      <c r="G70" s="12"/>
    </row>
    <row r="71" spans="1:8" ht="40.4" customHeight="1" x14ac:dyDescent="0.35">
      <c r="B71" s="88" t="s">
        <v>29</v>
      </c>
      <c r="C71" s="88"/>
      <c r="D71" s="88"/>
      <c r="E71" s="88"/>
      <c r="F71" s="89"/>
      <c r="G71" s="6"/>
    </row>
    <row r="72" spans="1:8" ht="29.25" customHeight="1" x14ac:dyDescent="0.35">
      <c r="A72" s="7"/>
      <c r="B72" s="7"/>
      <c r="C72" s="90" t="s">
        <v>2</v>
      </c>
      <c r="D72" s="91"/>
      <c r="E72" s="90" t="s">
        <v>3</v>
      </c>
      <c r="F72" s="91"/>
      <c r="G72" s="90" t="s">
        <v>4</v>
      </c>
      <c r="H72" s="91"/>
    </row>
    <row r="73" spans="1:8" ht="15.75" customHeight="1" x14ac:dyDescent="0.35">
      <c r="A73" s="7"/>
      <c r="B73" s="7"/>
      <c r="C73" s="34" t="s">
        <v>1000</v>
      </c>
      <c r="D73" s="8" t="s">
        <v>1001</v>
      </c>
      <c r="E73" s="34" t="s">
        <v>1000</v>
      </c>
      <c r="F73" s="8" t="s">
        <v>1001</v>
      </c>
      <c r="G73" s="34" t="s">
        <v>1000</v>
      </c>
      <c r="H73" s="8" t="s">
        <v>1001</v>
      </c>
    </row>
    <row r="74" spans="1:8" ht="14.5" x14ac:dyDescent="0.35">
      <c r="A74" s="7">
        <v>1</v>
      </c>
      <c r="B74" s="9" t="s">
        <v>30</v>
      </c>
      <c r="C74" s="10">
        <v>226</v>
      </c>
      <c r="D74" s="24">
        <f>C74/505*100</f>
        <v>44.752475247524757</v>
      </c>
      <c r="E74" s="10">
        <v>88</v>
      </c>
      <c r="F74" s="24">
        <f>E74/202*100</f>
        <v>43.564356435643568</v>
      </c>
      <c r="G74" s="10">
        <v>184</v>
      </c>
      <c r="H74" s="24">
        <f>G74/406*100</f>
        <v>45.320197044334975</v>
      </c>
    </row>
    <row r="75" spans="1:8" ht="14.5" x14ac:dyDescent="0.35">
      <c r="A75" s="7">
        <v>2</v>
      </c>
      <c r="B75" s="9" t="s">
        <v>31</v>
      </c>
      <c r="C75" s="10">
        <v>279</v>
      </c>
      <c r="D75" s="24">
        <f t="shared" ref="D75" si="15">C75/505*100</f>
        <v>55.24752475247525</v>
      </c>
      <c r="E75" s="10">
        <v>114</v>
      </c>
      <c r="F75" s="24">
        <f t="shared" ref="F75" si="16">E75/202*100</f>
        <v>56.435643564356432</v>
      </c>
      <c r="G75" s="10">
        <v>222</v>
      </c>
      <c r="H75" s="24">
        <f t="shared" ref="H75" si="17">G75/406*100</f>
        <v>54.679802955665025</v>
      </c>
    </row>
    <row r="76" spans="1:8" ht="14.25" customHeight="1" x14ac:dyDescent="0.35">
      <c r="F76" s="12"/>
      <c r="G76" s="12"/>
    </row>
    <row r="77" spans="1:8" ht="14.25" customHeight="1" x14ac:dyDescent="0.35">
      <c r="F77" s="12"/>
      <c r="G77" s="12"/>
    </row>
    <row r="78" spans="1:8" ht="40.4" customHeight="1" x14ac:dyDescent="0.35">
      <c r="B78" s="88" t="s">
        <v>32</v>
      </c>
      <c r="C78" s="88"/>
      <c r="D78" s="88"/>
      <c r="E78" s="88"/>
      <c r="F78" s="89"/>
      <c r="G78" s="6"/>
    </row>
    <row r="79" spans="1:8" ht="29.25" customHeight="1" x14ac:dyDescent="0.35">
      <c r="A79" s="7"/>
      <c r="B79" s="7"/>
      <c r="C79" s="90" t="s">
        <v>2</v>
      </c>
      <c r="D79" s="91"/>
      <c r="E79" s="90" t="s">
        <v>3</v>
      </c>
      <c r="F79" s="91"/>
      <c r="G79" s="90" t="s">
        <v>4</v>
      </c>
      <c r="H79" s="91"/>
    </row>
    <row r="80" spans="1:8" ht="15.75" customHeight="1" x14ac:dyDescent="0.35">
      <c r="A80" s="7"/>
      <c r="B80" s="7"/>
      <c r="C80" s="34" t="s">
        <v>1000</v>
      </c>
      <c r="D80" s="8" t="s">
        <v>1001</v>
      </c>
      <c r="E80" s="34" t="s">
        <v>1000</v>
      </c>
      <c r="F80" s="8" t="s">
        <v>1001</v>
      </c>
      <c r="G80" s="34" t="s">
        <v>1000</v>
      </c>
      <c r="H80" s="8" t="s">
        <v>1001</v>
      </c>
    </row>
    <row r="81" spans="1:8" ht="14.5" x14ac:dyDescent="0.35">
      <c r="A81" s="7"/>
      <c r="B81" s="118" t="s">
        <v>33</v>
      </c>
      <c r="C81" s="119">
        <v>2</v>
      </c>
      <c r="D81" s="120">
        <f>C81/505*100</f>
        <v>0.39603960396039606</v>
      </c>
      <c r="E81" s="119">
        <v>0</v>
      </c>
      <c r="F81" s="120">
        <f>E81/202*100</f>
        <v>0</v>
      </c>
      <c r="G81" s="10">
        <v>2</v>
      </c>
      <c r="H81" s="24">
        <f>G81/406*100</f>
        <v>0.49261083743842365</v>
      </c>
    </row>
    <row r="82" spans="1:8" ht="14.5" x14ac:dyDescent="0.35">
      <c r="A82" s="7"/>
      <c r="B82" s="118" t="s">
        <v>34</v>
      </c>
      <c r="C82" s="119">
        <v>96</v>
      </c>
      <c r="D82" s="120">
        <f t="shared" ref="D82:D85" si="18">C82/505*100</f>
        <v>19.009900990099009</v>
      </c>
      <c r="E82" s="119">
        <v>28</v>
      </c>
      <c r="F82" s="120">
        <f t="shared" ref="F82:F85" si="19">E82/202*100</f>
        <v>13.861386138613863</v>
      </c>
      <c r="G82" s="10">
        <v>81</v>
      </c>
      <c r="H82" s="24">
        <f t="shared" ref="H82:H85" si="20">G82/406*100</f>
        <v>19.950738916256157</v>
      </c>
    </row>
    <row r="83" spans="1:8" ht="14.5" x14ac:dyDescent="0.35">
      <c r="A83" s="7"/>
      <c r="B83" s="118" t="s">
        <v>35</v>
      </c>
      <c r="C83" s="119">
        <v>334</v>
      </c>
      <c r="D83" s="120">
        <f t="shared" si="18"/>
        <v>66.138613861386148</v>
      </c>
      <c r="E83" s="119">
        <v>147</v>
      </c>
      <c r="F83" s="120">
        <f t="shared" si="19"/>
        <v>72.772277227722768</v>
      </c>
      <c r="G83" s="10">
        <v>266</v>
      </c>
      <c r="H83" s="24">
        <f t="shared" si="20"/>
        <v>65.517241379310349</v>
      </c>
    </row>
    <row r="84" spans="1:8" ht="14.5" x14ac:dyDescent="0.35">
      <c r="A84" s="7"/>
      <c r="B84" s="118" t="s">
        <v>36</v>
      </c>
      <c r="C84" s="119">
        <v>67</v>
      </c>
      <c r="D84" s="120">
        <f t="shared" si="18"/>
        <v>13.267326732673268</v>
      </c>
      <c r="E84" s="119">
        <v>25</v>
      </c>
      <c r="F84" s="120">
        <f t="shared" si="19"/>
        <v>12.376237623762377</v>
      </c>
      <c r="G84" s="10">
        <v>53</v>
      </c>
      <c r="H84" s="24">
        <f t="shared" si="20"/>
        <v>13.054187192118228</v>
      </c>
    </row>
    <row r="85" spans="1:8" ht="14.5" x14ac:dyDescent="0.35">
      <c r="A85" s="7"/>
      <c r="B85" s="118" t="s">
        <v>37</v>
      </c>
      <c r="C85" s="119">
        <v>6</v>
      </c>
      <c r="D85" s="120">
        <f t="shared" si="18"/>
        <v>1.1881188118811881</v>
      </c>
      <c r="E85" s="119">
        <v>2</v>
      </c>
      <c r="F85" s="120">
        <f t="shared" si="19"/>
        <v>0.99009900990099009</v>
      </c>
      <c r="G85" s="10">
        <v>4</v>
      </c>
      <c r="H85" s="24">
        <f t="shared" si="20"/>
        <v>0.98522167487684731</v>
      </c>
    </row>
    <row r="86" spans="1:8" ht="14.25" customHeight="1" x14ac:dyDescent="0.35">
      <c r="B86" s="121"/>
      <c r="C86" s="121"/>
      <c r="D86" s="121"/>
      <c r="E86" s="121"/>
      <c r="F86" s="122"/>
      <c r="G86" s="12"/>
    </row>
    <row r="87" spans="1:8" ht="14.25" customHeight="1" x14ac:dyDescent="0.35">
      <c r="B87" s="121"/>
      <c r="C87" s="121"/>
      <c r="D87" s="121"/>
      <c r="E87" s="121"/>
      <c r="F87" s="122"/>
      <c r="G87" s="12"/>
    </row>
    <row r="88" spans="1:8" ht="40.4" customHeight="1" x14ac:dyDescent="0.35">
      <c r="B88" s="123" t="s">
        <v>38</v>
      </c>
      <c r="C88" s="123"/>
      <c r="D88" s="123"/>
      <c r="E88" s="123"/>
      <c r="F88" s="124"/>
      <c r="G88" s="6"/>
    </row>
    <row r="89" spans="1:8" ht="29.25" customHeight="1" x14ac:dyDescent="0.35">
      <c r="A89" s="7"/>
      <c r="B89" s="125"/>
      <c r="C89" s="126" t="s">
        <v>2</v>
      </c>
      <c r="D89" s="127"/>
      <c r="E89" s="126" t="s">
        <v>3</v>
      </c>
      <c r="F89" s="127"/>
      <c r="G89" s="90" t="s">
        <v>4</v>
      </c>
      <c r="H89" s="91"/>
    </row>
    <row r="90" spans="1:8" ht="15.75" customHeight="1" x14ac:dyDescent="0.35">
      <c r="A90" s="7"/>
      <c r="B90" s="125"/>
      <c r="C90" s="128" t="s">
        <v>1000</v>
      </c>
      <c r="D90" s="129" t="s">
        <v>1001</v>
      </c>
      <c r="E90" s="128" t="s">
        <v>1000</v>
      </c>
      <c r="F90" s="129" t="s">
        <v>1001</v>
      </c>
      <c r="G90" s="34" t="s">
        <v>1000</v>
      </c>
      <c r="H90" s="8" t="s">
        <v>1001</v>
      </c>
    </row>
    <row r="91" spans="1:8" ht="14.5" x14ac:dyDescent="0.35">
      <c r="A91" s="7"/>
      <c r="B91" s="130" t="s">
        <v>39</v>
      </c>
      <c r="C91" s="119">
        <v>189</v>
      </c>
      <c r="D91" s="120">
        <f>C91/505*100</f>
        <v>37.425742574257427</v>
      </c>
      <c r="E91" s="119">
        <v>85</v>
      </c>
      <c r="F91" s="120">
        <f>E91/202*100</f>
        <v>42.079207920792079</v>
      </c>
      <c r="G91" s="10">
        <v>147</v>
      </c>
      <c r="H91" s="24">
        <f>G91/406*100</f>
        <v>36.206896551724135</v>
      </c>
    </row>
    <row r="92" spans="1:8" ht="14.5" x14ac:dyDescent="0.35">
      <c r="A92" s="7"/>
      <c r="B92" s="130">
        <v>1</v>
      </c>
      <c r="C92" s="119">
        <v>226</v>
      </c>
      <c r="D92" s="120">
        <f t="shared" ref="D92:D95" si="21">C92/505*100</f>
        <v>44.752475247524757</v>
      </c>
      <c r="E92" s="119">
        <v>90</v>
      </c>
      <c r="F92" s="120">
        <f t="shared" ref="F92:F95" si="22">E92/202*100</f>
        <v>44.554455445544555</v>
      </c>
      <c r="G92" s="10">
        <v>184</v>
      </c>
      <c r="H92" s="24">
        <f t="shared" ref="H92:H95" si="23">G92/406*100</f>
        <v>45.320197044334975</v>
      </c>
    </row>
    <row r="93" spans="1:8" ht="14.5" x14ac:dyDescent="0.35">
      <c r="A93" s="7"/>
      <c r="B93" s="130">
        <v>2</v>
      </c>
      <c r="C93" s="119">
        <v>82</v>
      </c>
      <c r="D93" s="120">
        <f t="shared" si="21"/>
        <v>16.237623762376238</v>
      </c>
      <c r="E93" s="119">
        <v>24</v>
      </c>
      <c r="F93" s="120">
        <f t="shared" si="22"/>
        <v>11.881188118811881</v>
      </c>
      <c r="G93" s="10">
        <v>68</v>
      </c>
      <c r="H93" s="24">
        <f t="shared" si="23"/>
        <v>16.748768472906402</v>
      </c>
    </row>
    <row r="94" spans="1:8" ht="14.5" x14ac:dyDescent="0.35">
      <c r="A94" s="7"/>
      <c r="B94" s="130">
        <v>3</v>
      </c>
      <c r="C94" s="119">
        <v>5</v>
      </c>
      <c r="D94" s="120">
        <f t="shared" si="21"/>
        <v>0.99009900990099009</v>
      </c>
      <c r="E94" s="119">
        <v>0</v>
      </c>
      <c r="F94" s="120">
        <f t="shared" si="22"/>
        <v>0</v>
      </c>
      <c r="G94" s="10">
        <v>5</v>
      </c>
      <c r="H94" s="24">
        <f t="shared" si="23"/>
        <v>1.2315270935960592</v>
      </c>
    </row>
    <row r="95" spans="1:8" ht="14.5" x14ac:dyDescent="0.35">
      <c r="A95" s="7"/>
      <c r="B95" s="130">
        <v>4</v>
      </c>
      <c r="C95" s="10">
        <v>3</v>
      </c>
      <c r="D95" s="24">
        <f t="shared" si="21"/>
        <v>0.59405940594059403</v>
      </c>
      <c r="E95" s="10">
        <v>3</v>
      </c>
      <c r="F95" s="24">
        <f t="shared" si="22"/>
        <v>1.4851485148514851</v>
      </c>
      <c r="G95" s="10">
        <v>2</v>
      </c>
      <c r="H95" s="24">
        <f t="shared" si="23"/>
        <v>0.49261083743842365</v>
      </c>
    </row>
    <row r="96" spans="1:8" ht="14.25" customHeight="1" x14ac:dyDescent="0.35">
      <c r="F96" s="12"/>
      <c r="G96" s="12"/>
    </row>
    <row r="97" spans="1:8" ht="14.25" customHeight="1" x14ac:dyDescent="0.35">
      <c r="F97" s="12"/>
      <c r="G97" s="12"/>
    </row>
    <row r="98" spans="1:8" ht="40.4" customHeight="1" x14ac:dyDescent="0.35">
      <c r="B98" s="88" t="s">
        <v>40</v>
      </c>
      <c r="C98" s="88"/>
      <c r="D98" s="88"/>
      <c r="E98" s="88"/>
      <c r="F98" s="89"/>
      <c r="G98" s="6"/>
    </row>
    <row r="99" spans="1:8" ht="29.25" customHeight="1" x14ac:dyDescent="0.35">
      <c r="A99" s="7"/>
      <c r="B99" s="7"/>
      <c r="C99" s="90" t="s">
        <v>2</v>
      </c>
      <c r="D99" s="91"/>
      <c r="E99" s="90" t="s">
        <v>3</v>
      </c>
      <c r="F99" s="91"/>
      <c r="G99" s="90" t="s">
        <v>4</v>
      </c>
      <c r="H99" s="91"/>
    </row>
    <row r="100" spans="1:8" ht="15.75" customHeight="1" x14ac:dyDescent="0.35">
      <c r="A100" s="7"/>
      <c r="B100" s="7"/>
      <c r="C100" s="34" t="s">
        <v>1000</v>
      </c>
      <c r="D100" s="8" t="s">
        <v>1001</v>
      </c>
      <c r="E100" s="34" t="s">
        <v>1000</v>
      </c>
      <c r="F100" s="8" t="s">
        <v>1001</v>
      </c>
      <c r="G100" s="34" t="s">
        <v>1000</v>
      </c>
      <c r="H100" s="8" t="s">
        <v>1001</v>
      </c>
    </row>
    <row r="101" spans="1:8" ht="14.5" x14ac:dyDescent="0.35">
      <c r="A101" s="7">
        <v>1</v>
      </c>
      <c r="B101" s="13" t="s">
        <v>41</v>
      </c>
      <c r="C101" s="10">
        <v>470</v>
      </c>
      <c r="D101" s="24">
        <f>C101/505*100</f>
        <v>93.069306930693074</v>
      </c>
      <c r="E101" s="10">
        <v>185</v>
      </c>
      <c r="F101" s="24">
        <f>E101/202*100</f>
        <v>91.584158415841586</v>
      </c>
      <c r="G101" s="10">
        <v>381</v>
      </c>
      <c r="H101" s="24">
        <f>G101/406*100</f>
        <v>93.842364532019701</v>
      </c>
    </row>
    <row r="102" spans="1:8" ht="14.5" x14ac:dyDescent="0.35">
      <c r="A102" s="7">
        <v>2</v>
      </c>
      <c r="B102" s="13" t="s">
        <v>42</v>
      </c>
      <c r="C102" s="10">
        <v>34</v>
      </c>
      <c r="D102" s="24">
        <f t="shared" ref="D102:D105" si="24">C102/505*100</f>
        <v>6.7326732673267333</v>
      </c>
      <c r="E102" s="10">
        <v>17</v>
      </c>
      <c r="F102" s="24">
        <f t="shared" ref="F102:F105" si="25">E102/202*100</f>
        <v>8.4158415841584162</v>
      </c>
      <c r="G102" s="10">
        <v>24</v>
      </c>
      <c r="H102" s="24">
        <f t="shared" ref="H102:H105" si="26">G102/406*100</f>
        <v>5.9113300492610836</v>
      </c>
    </row>
    <row r="103" spans="1:8" ht="14.5" x14ac:dyDescent="0.35">
      <c r="A103" s="7">
        <v>3</v>
      </c>
      <c r="B103" s="13" t="s">
        <v>43</v>
      </c>
      <c r="C103" s="10">
        <v>0</v>
      </c>
      <c r="D103" s="24">
        <f t="shared" si="24"/>
        <v>0</v>
      </c>
      <c r="E103" s="10">
        <v>0</v>
      </c>
      <c r="F103" s="24">
        <f t="shared" si="25"/>
        <v>0</v>
      </c>
      <c r="G103" s="10">
        <v>0</v>
      </c>
      <c r="H103" s="24">
        <f t="shared" si="26"/>
        <v>0</v>
      </c>
    </row>
    <row r="104" spans="1:8" ht="14.5" x14ac:dyDescent="0.35">
      <c r="A104" s="7">
        <v>4</v>
      </c>
      <c r="B104" s="13" t="s">
        <v>44</v>
      </c>
      <c r="C104" s="10">
        <v>0</v>
      </c>
      <c r="D104" s="24">
        <f t="shared" si="24"/>
        <v>0</v>
      </c>
      <c r="E104" s="10">
        <v>0</v>
      </c>
      <c r="F104" s="24">
        <f t="shared" si="25"/>
        <v>0</v>
      </c>
      <c r="G104" s="10">
        <v>0</v>
      </c>
      <c r="H104" s="24">
        <f t="shared" si="26"/>
        <v>0</v>
      </c>
    </row>
    <row r="105" spans="1:8" ht="14.5" x14ac:dyDescent="0.35">
      <c r="A105" s="7">
        <v>5</v>
      </c>
      <c r="B105" s="13" t="s">
        <v>45</v>
      </c>
      <c r="C105" s="10">
        <v>1</v>
      </c>
      <c r="D105" s="24">
        <f t="shared" si="24"/>
        <v>0.19801980198019803</v>
      </c>
      <c r="E105" s="10">
        <v>0</v>
      </c>
      <c r="F105" s="24">
        <f t="shared" si="25"/>
        <v>0</v>
      </c>
      <c r="G105" s="10">
        <v>1</v>
      </c>
      <c r="H105" s="24">
        <f t="shared" si="26"/>
        <v>0.24630541871921183</v>
      </c>
    </row>
    <row r="106" spans="1:8" ht="14.25" customHeight="1" x14ac:dyDescent="0.35">
      <c r="F106" s="12"/>
      <c r="G106" s="12"/>
    </row>
    <row r="107" spans="1:8" ht="14.25" customHeight="1" x14ac:dyDescent="0.35">
      <c r="F107" s="12"/>
      <c r="G107" s="12"/>
    </row>
    <row r="108" spans="1:8" ht="40.4" customHeight="1" x14ac:dyDescent="0.35">
      <c r="B108" s="88" t="s">
        <v>46</v>
      </c>
      <c r="C108" s="88"/>
      <c r="D108" s="88"/>
      <c r="E108" s="88"/>
      <c r="F108" s="89"/>
      <c r="G108" s="6"/>
    </row>
    <row r="109" spans="1:8" ht="29.25" customHeight="1" x14ac:dyDescent="0.35">
      <c r="A109" s="7"/>
      <c r="B109" s="7"/>
      <c r="C109" s="90" t="s">
        <v>2</v>
      </c>
      <c r="D109" s="91"/>
      <c r="E109" s="90" t="s">
        <v>3</v>
      </c>
      <c r="F109" s="91"/>
      <c r="G109" s="90" t="s">
        <v>4</v>
      </c>
      <c r="H109" s="91"/>
    </row>
    <row r="110" spans="1:8" ht="15.75" customHeight="1" x14ac:dyDescent="0.35">
      <c r="A110" s="7"/>
      <c r="B110" s="7"/>
      <c r="C110" s="34" t="s">
        <v>1000</v>
      </c>
      <c r="D110" s="8" t="s">
        <v>1001</v>
      </c>
      <c r="E110" s="34" t="s">
        <v>1000</v>
      </c>
      <c r="F110" s="8" t="s">
        <v>1001</v>
      </c>
      <c r="G110" s="34" t="s">
        <v>1000</v>
      </c>
      <c r="H110" s="8" t="s">
        <v>1001</v>
      </c>
    </row>
    <row r="111" spans="1:8" ht="14.5" x14ac:dyDescent="0.35">
      <c r="A111" s="7">
        <v>1</v>
      </c>
      <c r="B111" s="13" t="s">
        <v>47</v>
      </c>
      <c r="C111" s="10">
        <v>465</v>
      </c>
      <c r="D111" s="24">
        <f>C111/505*100</f>
        <v>92.079207920792086</v>
      </c>
      <c r="E111" s="10">
        <v>175</v>
      </c>
      <c r="F111" s="24">
        <f>E111/202*100</f>
        <v>86.633663366336634</v>
      </c>
      <c r="G111" s="10">
        <v>385</v>
      </c>
      <c r="H111" s="24">
        <f>G111/406*100</f>
        <v>94.827586206896555</v>
      </c>
    </row>
    <row r="112" spans="1:8" ht="14.5" x14ac:dyDescent="0.35">
      <c r="A112" s="7">
        <v>2</v>
      </c>
      <c r="B112" s="13" t="s">
        <v>48</v>
      </c>
      <c r="C112" s="10">
        <v>27</v>
      </c>
      <c r="D112" s="24">
        <f t="shared" ref="D112:D115" si="27">C112/505*100</f>
        <v>5.3465346534653468</v>
      </c>
      <c r="E112" s="10">
        <v>15</v>
      </c>
      <c r="F112" s="24">
        <f t="shared" ref="F112:F115" si="28">E112/202*100</f>
        <v>7.4257425742574252</v>
      </c>
      <c r="G112" s="10">
        <v>18</v>
      </c>
      <c r="H112" s="24">
        <f t="shared" ref="H112:H115" si="29">G112/406*100</f>
        <v>4.4334975369458132</v>
      </c>
    </row>
    <row r="113" spans="1:8" ht="14.5" x14ac:dyDescent="0.35">
      <c r="A113" s="7">
        <v>3</v>
      </c>
      <c r="B113" s="13" t="s">
        <v>49</v>
      </c>
      <c r="C113" s="10">
        <v>11</v>
      </c>
      <c r="D113" s="24">
        <f t="shared" si="27"/>
        <v>2.1782178217821779</v>
      </c>
      <c r="E113" s="10">
        <v>10</v>
      </c>
      <c r="F113" s="24">
        <f t="shared" si="28"/>
        <v>4.9504950495049505</v>
      </c>
      <c r="G113" s="10">
        <v>3</v>
      </c>
      <c r="H113" s="24">
        <f t="shared" si="29"/>
        <v>0.73891625615763545</v>
      </c>
    </row>
    <row r="114" spans="1:8" ht="14.5" x14ac:dyDescent="0.35">
      <c r="A114" s="7">
        <v>4</v>
      </c>
      <c r="B114" s="13" t="s">
        <v>50</v>
      </c>
      <c r="C114" s="10">
        <v>0</v>
      </c>
      <c r="D114" s="24">
        <f t="shared" si="27"/>
        <v>0</v>
      </c>
      <c r="E114" s="10">
        <v>0</v>
      </c>
      <c r="F114" s="24">
        <f t="shared" si="28"/>
        <v>0</v>
      </c>
      <c r="G114" s="10">
        <v>0</v>
      </c>
      <c r="H114" s="24">
        <f t="shared" si="29"/>
        <v>0</v>
      </c>
    </row>
    <row r="115" spans="1:8" ht="14.5" x14ac:dyDescent="0.35">
      <c r="A115" s="7">
        <v>5</v>
      </c>
      <c r="B115" s="13" t="s">
        <v>51</v>
      </c>
      <c r="C115" s="10">
        <v>2</v>
      </c>
      <c r="D115" s="24">
        <f t="shared" si="27"/>
        <v>0.39603960396039606</v>
      </c>
      <c r="E115" s="10">
        <v>2</v>
      </c>
      <c r="F115" s="24">
        <f t="shared" si="28"/>
        <v>0.99009900990099009</v>
      </c>
      <c r="G115" s="10">
        <v>0</v>
      </c>
      <c r="H115" s="24">
        <f t="shared" si="29"/>
        <v>0</v>
      </c>
    </row>
    <row r="116" spans="1:8" ht="14.25" customHeight="1" x14ac:dyDescent="0.35">
      <c r="F116" s="12"/>
      <c r="G116" s="12"/>
      <c r="H116" s="14"/>
    </row>
    <row r="117" spans="1:8" ht="14.25" customHeight="1" x14ac:dyDescent="0.35">
      <c r="F117" s="12"/>
      <c r="G117" s="12"/>
    </row>
    <row r="118" spans="1:8" ht="40.4" customHeight="1" x14ac:dyDescent="0.35">
      <c r="B118" s="88" t="s">
        <v>52</v>
      </c>
      <c r="C118" s="88"/>
      <c r="D118" s="88"/>
      <c r="E118" s="88"/>
      <c r="F118" s="89"/>
      <c r="G118" s="6"/>
    </row>
    <row r="119" spans="1:8" ht="29.25" customHeight="1" x14ac:dyDescent="0.35">
      <c r="A119" s="7"/>
      <c r="B119" s="7"/>
      <c r="C119" s="90" t="s">
        <v>2</v>
      </c>
      <c r="D119" s="91"/>
      <c r="E119" s="90" t="s">
        <v>3</v>
      </c>
      <c r="F119" s="91"/>
      <c r="G119" s="90" t="s">
        <v>4</v>
      </c>
      <c r="H119" s="91"/>
    </row>
    <row r="120" spans="1:8" ht="15.75" customHeight="1" x14ac:dyDescent="0.35">
      <c r="A120" s="7"/>
      <c r="B120" s="7"/>
      <c r="C120" s="34" t="s">
        <v>1000</v>
      </c>
      <c r="D120" s="8" t="s">
        <v>1001</v>
      </c>
      <c r="E120" s="34" t="s">
        <v>1000</v>
      </c>
      <c r="F120" s="8" t="s">
        <v>1001</v>
      </c>
      <c r="G120" s="34" t="s">
        <v>1000</v>
      </c>
      <c r="H120" s="8" t="s">
        <v>1001</v>
      </c>
    </row>
    <row r="121" spans="1:8" ht="14.5" x14ac:dyDescent="0.35">
      <c r="A121" s="15" t="s">
        <v>53</v>
      </c>
      <c r="B121" s="130" t="s">
        <v>54</v>
      </c>
      <c r="C121" s="10">
        <v>15</v>
      </c>
      <c r="D121" s="24">
        <f>C121/505*100</f>
        <v>2.9702970297029703</v>
      </c>
      <c r="E121" s="10">
        <v>18</v>
      </c>
      <c r="F121" s="24">
        <f>E121/202*100</f>
        <v>8.9108910891089099</v>
      </c>
      <c r="G121" s="10">
        <v>6</v>
      </c>
      <c r="H121" s="24">
        <f>G121/406*100</f>
        <v>1.4778325123152709</v>
      </c>
    </row>
    <row r="122" spans="1:8" ht="14.5" x14ac:dyDescent="0.35">
      <c r="A122" s="15" t="s">
        <v>55</v>
      </c>
      <c r="B122" s="130" t="s">
        <v>56</v>
      </c>
      <c r="C122" s="10">
        <v>20</v>
      </c>
      <c r="D122" s="24">
        <f t="shared" ref="D122:D132" si="30">C122/505*100</f>
        <v>3.9603960396039604</v>
      </c>
      <c r="E122" s="10">
        <v>9</v>
      </c>
      <c r="F122" s="24">
        <f t="shared" ref="F122:F132" si="31">E122/202*100</f>
        <v>4.455445544554455</v>
      </c>
      <c r="G122" s="10">
        <v>15</v>
      </c>
      <c r="H122" s="24">
        <f t="shared" ref="H122:H132" si="32">G122/406*100</f>
        <v>3.6945812807881775</v>
      </c>
    </row>
    <row r="123" spans="1:8" ht="14.5" x14ac:dyDescent="0.35">
      <c r="A123" s="15" t="s">
        <v>57</v>
      </c>
      <c r="B123" s="130" t="s">
        <v>58</v>
      </c>
      <c r="C123" s="10">
        <v>38</v>
      </c>
      <c r="D123" s="24">
        <f t="shared" si="30"/>
        <v>7.5247524752475243</v>
      </c>
      <c r="E123" s="10">
        <v>26</v>
      </c>
      <c r="F123" s="24">
        <f t="shared" si="31"/>
        <v>12.871287128712872</v>
      </c>
      <c r="G123" s="10">
        <v>26</v>
      </c>
      <c r="H123" s="24">
        <f t="shared" si="32"/>
        <v>6.403940886699508</v>
      </c>
    </row>
    <row r="124" spans="1:8" ht="14.5" x14ac:dyDescent="0.35">
      <c r="A124" s="15" t="s">
        <v>59</v>
      </c>
      <c r="B124" s="130" t="s">
        <v>60</v>
      </c>
      <c r="C124" s="10">
        <v>22</v>
      </c>
      <c r="D124" s="24">
        <f t="shared" si="30"/>
        <v>4.3564356435643559</v>
      </c>
      <c r="E124" s="10">
        <v>23</v>
      </c>
      <c r="F124" s="24">
        <f t="shared" si="31"/>
        <v>11.386138613861387</v>
      </c>
      <c r="G124" s="10">
        <v>13</v>
      </c>
      <c r="H124" s="24">
        <f t="shared" si="32"/>
        <v>3.201970443349754</v>
      </c>
    </row>
    <row r="125" spans="1:8" ht="14.5" x14ac:dyDescent="0.35">
      <c r="A125" s="15" t="s">
        <v>61</v>
      </c>
      <c r="B125" s="130" t="s">
        <v>62</v>
      </c>
      <c r="C125" s="10">
        <v>25</v>
      </c>
      <c r="D125" s="24">
        <f t="shared" si="30"/>
        <v>4.9504950495049505</v>
      </c>
      <c r="E125" s="10">
        <v>18</v>
      </c>
      <c r="F125" s="24">
        <f t="shared" si="31"/>
        <v>8.9108910891089099</v>
      </c>
      <c r="G125" s="10">
        <v>15</v>
      </c>
      <c r="H125" s="24">
        <f t="shared" si="32"/>
        <v>3.6945812807881775</v>
      </c>
    </row>
    <row r="126" spans="1:8" ht="14.5" x14ac:dyDescent="0.35">
      <c r="A126" s="15" t="s">
        <v>63</v>
      </c>
      <c r="B126" s="130" t="s">
        <v>64</v>
      </c>
      <c r="C126" s="10">
        <v>16</v>
      </c>
      <c r="D126" s="24">
        <f t="shared" si="30"/>
        <v>3.1683168316831685</v>
      </c>
      <c r="E126" s="10">
        <v>20</v>
      </c>
      <c r="F126" s="24">
        <f t="shared" si="31"/>
        <v>9.9009900990099009</v>
      </c>
      <c r="G126" s="10">
        <v>8</v>
      </c>
      <c r="H126" s="24">
        <f t="shared" si="32"/>
        <v>1.9704433497536946</v>
      </c>
    </row>
    <row r="127" spans="1:8" ht="14.5" x14ac:dyDescent="0.35">
      <c r="A127" s="15" t="s">
        <v>65</v>
      </c>
      <c r="B127" s="130" t="s">
        <v>66</v>
      </c>
      <c r="C127" s="10">
        <v>27</v>
      </c>
      <c r="D127" s="24">
        <f t="shared" si="30"/>
        <v>5.3465346534653468</v>
      </c>
      <c r="E127" s="10">
        <v>15</v>
      </c>
      <c r="F127" s="24">
        <f t="shared" si="31"/>
        <v>7.4257425742574252</v>
      </c>
      <c r="G127" s="10">
        <v>17</v>
      </c>
      <c r="H127" s="24">
        <f t="shared" si="32"/>
        <v>4.1871921182266005</v>
      </c>
    </row>
    <row r="128" spans="1:8" ht="14.5" x14ac:dyDescent="0.35">
      <c r="A128" s="15" t="s">
        <v>67</v>
      </c>
      <c r="B128" s="130" t="s">
        <v>68</v>
      </c>
      <c r="C128" s="10">
        <v>27</v>
      </c>
      <c r="D128" s="24">
        <f t="shared" si="30"/>
        <v>5.3465346534653468</v>
      </c>
      <c r="E128" s="10">
        <v>19</v>
      </c>
      <c r="F128" s="24">
        <f t="shared" si="31"/>
        <v>9.4059405940594054</v>
      </c>
      <c r="G128" s="10">
        <v>19</v>
      </c>
      <c r="H128" s="24">
        <f t="shared" si="32"/>
        <v>4.6798029556650249</v>
      </c>
    </row>
    <row r="129" spans="1:8" ht="14.5" x14ac:dyDescent="0.35">
      <c r="A129" s="15" t="s">
        <v>69</v>
      </c>
      <c r="B129" s="130" t="s">
        <v>70</v>
      </c>
      <c r="C129" s="10">
        <v>58</v>
      </c>
      <c r="D129" s="24">
        <f t="shared" si="30"/>
        <v>11.485148514851486</v>
      </c>
      <c r="E129" s="10">
        <v>30</v>
      </c>
      <c r="F129" s="24">
        <f t="shared" si="31"/>
        <v>14.85148514851485</v>
      </c>
      <c r="G129" s="10">
        <v>42</v>
      </c>
      <c r="H129" s="24">
        <f t="shared" si="32"/>
        <v>10.344827586206897</v>
      </c>
    </row>
    <row r="130" spans="1:8" ht="14.5" x14ac:dyDescent="0.35">
      <c r="A130" s="15" t="s">
        <v>71</v>
      </c>
      <c r="B130" s="130" t="s">
        <v>72</v>
      </c>
      <c r="C130" s="10">
        <v>62</v>
      </c>
      <c r="D130" s="24">
        <f t="shared" si="30"/>
        <v>12.277227722772277</v>
      </c>
      <c r="E130" s="10">
        <v>41</v>
      </c>
      <c r="F130" s="24">
        <f t="shared" si="31"/>
        <v>20.297029702970299</v>
      </c>
      <c r="G130" s="10">
        <v>43</v>
      </c>
      <c r="H130" s="24">
        <f t="shared" si="32"/>
        <v>10.591133004926109</v>
      </c>
    </row>
    <row r="131" spans="1:8" ht="14.5" x14ac:dyDescent="0.35">
      <c r="A131" s="15" t="s">
        <v>73</v>
      </c>
      <c r="B131" s="130" t="s">
        <v>74</v>
      </c>
      <c r="C131" s="10">
        <v>0</v>
      </c>
      <c r="D131" s="24">
        <f t="shared" si="30"/>
        <v>0</v>
      </c>
      <c r="E131" s="10">
        <v>0</v>
      </c>
      <c r="F131" s="24">
        <f t="shared" si="31"/>
        <v>0</v>
      </c>
      <c r="G131" s="10">
        <v>0</v>
      </c>
      <c r="H131" s="24">
        <f t="shared" si="32"/>
        <v>0</v>
      </c>
    </row>
    <row r="132" spans="1:8" ht="14.5" x14ac:dyDescent="0.35">
      <c r="A132" s="15" t="s">
        <v>75</v>
      </c>
      <c r="B132" s="130" t="s">
        <v>76</v>
      </c>
      <c r="C132" s="10">
        <v>312</v>
      </c>
      <c r="D132" s="24">
        <f t="shared" si="30"/>
        <v>61.78217821782178</v>
      </c>
      <c r="E132" s="10">
        <v>80</v>
      </c>
      <c r="F132" s="24">
        <f t="shared" si="31"/>
        <v>39.603960396039604</v>
      </c>
      <c r="G132" s="10">
        <v>274</v>
      </c>
      <c r="H132" s="24">
        <f t="shared" si="32"/>
        <v>67.487684729064028</v>
      </c>
    </row>
    <row r="133" spans="1:8" ht="14.25" customHeight="1" x14ac:dyDescent="0.35">
      <c r="D133" s="16"/>
      <c r="F133" s="12"/>
      <c r="G133" s="12"/>
    </row>
    <row r="134" spans="1:8" ht="14.25" customHeight="1" x14ac:dyDescent="0.35">
      <c r="F134" s="12"/>
      <c r="G134" s="12"/>
    </row>
    <row r="135" spans="1:8" ht="40.4" customHeight="1" x14ac:dyDescent="0.35">
      <c r="B135" s="88" t="s">
        <v>77</v>
      </c>
      <c r="C135" s="88"/>
      <c r="D135" s="88"/>
      <c r="E135" s="88"/>
      <c r="F135" s="89"/>
      <c r="G135" s="6"/>
    </row>
    <row r="136" spans="1:8" s="131" customFormat="1" ht="12" customHeight="1" x14ac:dyDescent="0.35">
      <c r="B136" s="17" t="s">
        <v>78</v>
      </c>
      <c r="C136" s="132"/>
      <c r="D136" s="132"/>
      <c r="E136" s="132"/>
      <c r="F136" s="133"/>
      <c r="G136" s="133"/>
    </row>
    <row r="137" spans="1:8" ht="43.5" customHeight="1" x14ac:dyDescent="0.35">
      <c r="A137" s="7"/>
      <c r="B137" s="7"/>
      <c r="C137" s="90" t="s">
        <v>79</v>
      </c>
      <c r="D137" s="91"/>
      <c r="E137" s="90" t="s">
        <v>80</v>
      </c>
      <c r="F137" s="91"/>
      <c r="G137" s="90" t="s">
        <v>81</v>
      </c>
      <c r="H137" s="91"/>
    </row>
    <row r="138" spans="1:8" ht="15.75" customHeight="1" x14ac:dyDescent="0.35">
      <c r="A138" s="7"/>
      <c r="B138" s="7"/>
      <c r="C138" s="34" t="s">
        <v>1000</v>
      </c>
      <c r="D138" s="8" t="s">
        <v>1001</v>
      </c>
      <c r="E138" s="34" t="s">
        <v>1000</v>
      </c>
      <c r="F138" s="8" t="s">
        <v>1001</v>
      </c>
      <c r="G138" s="34" t="s">
        <v>1000</v>
      </c>
      <c r="H138" s="8" t="s">
        <v>1001</v>
      </c>
    </row>
    <row r="139" spans="1:8" ht="14.5" x14ac:dyDescent="0.35">
      <c r="A139" s="7">
        <v>1</v>
      </c>
      <c r="B139" s="13" t="s">
        <v>82</v>
      </c>
      <c r="C139" s="10">
        <v>103</v>
      </c>
      <c r="D139" s="24">
        <f>C139/193*100</f>
        <v>53.367875647668392</v>
      </c>
      <c r="E139" s="10">
        <v>42</v>
      </c>
      <c r="F139" s="24">
        <f>E139/122*100</f>
        <v>34.42622950819672</v>
      </c>
      <c r="G139" s="10">
        <v>82</v>
      </c>
      <c r="H139" s="24">
        <f>G139/132*100</f>
        <v>62.121212121212125</v>
      </c>
    </row>
    <row r="140" spans="1:8" ht="14.5" x14ac:dyDescent="0.35">
      <c r="A140" s="7">
        <v>2</v>
      </c>
      <c r="B140" s="13" t="s">
        <v>83</v>
      </c>
      <c r="C140" s="10">
        <v>55</v>
      </c>
      <c r="D140" s="24">
        <f t="shared" ref="D140:D142" si="33">C140/193*100</f>
        <v>28.497409326424872</v>
      </c>
      <c r="E140" s="10">
        <v>42</v>
      </c>
      <c r="F140" s="24">
        <f t="shared" ref="F140:F142" si="34">E140/122*100</f>
        <v>34.42622950819672</v>
      </c>
      <c r="G140" s="10">
        <v>32</v>
      </c>
      <c r="H140" s="24">
        <f t="shared" ref="H140:H142" si="35">G140/132*100</f>
        <v>24.242424242424242</v>
      </c>
    </row>
    <row r="141" spans="1:8" ht="14.5" x14ac:dyDescent="0.35">
      <c r="A141" s="7">
        <v>3</v>
      </c>
      <c r="B141" s="130" t="s">
        <v>84</v>
      </c>
      <c r="C141" s="10">
        <v>26</v>
      </c>
      <c r="D141" s="24">
        <f t="shared" si="33"/>
        <v>13.471502590673575</v>
      </c>
      <c r="E141" s="10">
        <v>27</v>
      </c>
      <c r="F141" s="24">
        <f t="shared" si="34"/>
        <v>22.131147540983605</v>
      </c>
      <c r="G141" s="10">
        <v>14</v>
      </c>
      <c r="H141" s="24">
        <f t="shared" si="35"/>
        <v>10.606060606060606</v>
      </c>
    </row>
    <row r="142" spans="1:8" ht="14.5" x14ac:dyDescent="0.35">
      <c r="A142" s="7">
        <v>4</v>
      </c>
      <c r="B142" s="130" t="s">
        <v>85</v>
      </c>
      <c r="C142" s="10">
        <v>9</v>
      </c>
      <c r="D142" s="24">
        <f t="shared" si="33"/>
        <v>4.6632124352331603</v>
      </c>
      <c r="E142" s="10">
        <v>11</v>
      </c>
      <c r="F142" s="24">
        <f t="shared" si="34"/>
        <v>9.0163934426229506</v>
      </c>
      <c r="G142" s="10">
        <v>4</v>
      </c>
      <c r="H142" s="24">
        <f t="shared" si="35"/>
        <v>3.0303030303030303</v>
      </c>
    </row>
    <row r="143" spans="1:8" ht="14.25" customHeight="1" x14ac:dyDescent="0.35">
      <c r="F143" s="12"/>
      <c r="G143" s="12"/>
    </row>
    <row r="144" spans="1:8" ht="14.25" customHeight="1" x14ac:dyDescent="0.35">
      <c r="F144" s="12"/>
      <c r="G144" s="12"/>
    </row>
    <row r="145" spans="1:8" ht="40.4" customHeight="1" x14ac:dyDescent="0.35">
      <c r="B145" s="88" t="s">
        <v>86</v>
      </c>
      <c r="C145" s="88"/>
      <c r="D145" s="88"/>
      <c r="E145" s="88"/>
      <c r="F145" s="89"/>
      <c r="G145" s="6"/>
    </row>
    <row r="146" spans="1:8" s="131" customFormat="1" ht="12" customHeight="1" x14ac:dyDescent="0.35">
      <c r="B146" s="17" t="s">
        <v>78</v>
      </c>
      <c r="C146" s="132"/>
      <c r="D146" s="132"/>
      <c r="E146" s="132"/>
      <c r="F146" s="133"/>
      <c r="G146" s="133"/>
    </row>
    <row r="147" spans="1:8" ht="42.75" customHeight="1" x14ac:dyDescent="0.35">
      <c r="A147" s="7"/>
      <c r="B147" s="7"/>
      <c r="C147" s="90" t="s">
        <v>79</v>
      </c>
      <c r="D147" s="91"/>
      <c r="E147" s="90" t="s">
        <v>80</v>
      </c>
      <c r="F147" s="91"/>
      <c r="G147" s="90" t="s">
        <v>81</v>
      </c>
      <c r="H147" s="91"/>
    </row>
    <row r="148" spans="1:8" ht="15.75" customHeight="1" x14ac:dyDescent="0.35">
      <c r="A148" s="7"/>
      <c r="B148" s="7"/>
      <c r="C148" s="34" t="s">
        <v>1000</v>
      </c>
      <c r="D148" s="8" t="s">
        <v>1001</v>
      </c>
      <c r="E148" s="34" t="s">
        <v>1000</v>
      </c>
      <c r="F148" s="8" t="s">
        <v>1001</v>
      </c>
      <c r="G148" s="34" t="s">
        <v>1000</v>
      </c>
      <c r="H148" s="8" t="s">
        <v>1001</v>
      </c>
    </row>
    <row r="149" spans="1:8" ht="14.5" x14ac:dyDescent="0.35">
      <c r="A149" s="15" t="s">
        <v>87</v>
      </c>
      <c r="B149" s="13" t="s">
        <v>88</v>
      </c>
      <c r="C149" s="10">
        <v>164</v>
      </c>
      <c r="D149" s="24">
        <f>C149/193*100</f>
        <v>84.974093264248708</v>
      </c>
      <c r="E149" s="10">
        <v>98</v>
      </c>
      <c r="F149" s="24">
        <f>E149/122*100</f>
        <v>80.327868852459019</v>
      </c>
      <c r="G149" s="10">
        <v>113</v>
      </c>
      <c r="H149" s="24">
        <f>G149/132*100</f>
        <v>85.606060606060609</v>
      </c>
    </row>
    <row r="150" spans="1:8" ht="14.5" x14ac:dyDescent="0.35">
      <c r="A150" s="15" t="s">
        <v>89</v>
      </c>
      <c r="B150" s="13" t="s">
        <v>90</v>
      </c>
      <c r="C150" s="10">
        <v>27</v>
      </c>
      <c r="D150" s="24">
        <f t="shared" ref="D150:D152" si="36">C150/193*100</f>
        <v>13.989637305699482</v>
      </c>
      <c r="E150" s="10">
        <v>22</v>
      </c>
      <c r="F150" s="24">
        <f t="shared" ref="F150:F152" si="37">E150/122*100</f>
        <v>18.032786885245901</v>
      </c>
      <c r="G150" s="10">
        <v>19</v>
      </c>
      <c r="H150" s="24">
        <f t="shared" ref="H150:H152" si="38">G150/132*100</f>
        <v>14.393939393939394</v>
      </c>
    </row>
    <row r="151" spans="1:8" ht="14.5" x14ac:dyDescent="0.35">
      <c r="A151" s="15" t="s">
        <v>91</v>
      </c>
      <c r="B151" s="13" t="s">
        <v>92</v>
      </c>
      <c r="C151" s="10">
        <v>15</v>
      </c>
      <c r="D151" s="24">
        <f t="shared" si="36"/>
        <v>7.7720207253886011</v>
      </c>
      <c r="E151" s="10">
        <v>18</v>
      </c>
      <c r="F151" s="24">
        <f t="shared" si="37"/>
        <v>14.754098360655737</v>
      </c>
      <c r="G151" s="10">
        <v>9</v>
      </c>
      <c r="H151" s="24">
        <f t="shared" si="38"/>
        <v>6.8181818181818175</v>
      </c>
    </row>
    <row r="152" spans="1:8" ht="14.5" x14ac:dyDescent="0.35">
      <c r="A152" s="15" t="s">
        <v>93</v>
      </c>
      <c r="B152" s="13" t="s">
        <v>94</v>
      </c>
      <c r="C152" s="10">
        <v>9</v>
      </c>
      <c r="D152" s="24">
        <f t="shared" si="36"/>
        <v>4.6632124352331603</v>
      </c>
      <c r="E152" s="10">
        <v>8</v>
      </c>
      <c r="F152" s="24">
        <f t="shared" si="37"/>
        <v>6.557377049180328</v>
      </c>
      <c r="G152" s="10">
        <v>4</v>
      </c>
      <c r="H152" s="24">
        <f t="shared" si="38"/>
        <v>3.0303030303030303</v>
      </c>
    </row>
    <row r="153" spans="1:8" ht="14.5" x14ac:dyDescent="0.35">
      <c r="A153" s="15" t="s">
        <v>95</v>
      </c>
      <c r="B153" s="13" t="s">
        <v>96</v>
      </c>
      <c r="C153" s="10">
        <v>0</v>
      </c>
      <c r="D153" s="24">
        <f>C153/193*100</f>
        <v>0</v>
      </c>
      <c r="E153" s="10">
        <v>0</v>
      </c>
      <c r="F153" s="24">
        <f>E153/122*100</f>
        <v>0</v>
      </c>
      <c r="G153" s="10">
        <v>0</v>
      </c>
      <c r="H153" s="24">
        <f>G153/132*100</f>
        <v>0</v>
      </c>
    </row>
    <row r="154" spans="1:8" ht="14.25" customHeight="1" x14ac:dyDescent="0.35">
      <c r="F154" s="12"/>
      <c r="G154" s="12"/>
    </row>
    <row r="155" spans="1:8" ht="14.25" customHeight="1" x14ac:dyDescent="0.35">
      <c r="F155" s="12"/>
      <c r="G155" s="12"/>
    </row>
    <row r="156" spans="1:8" ht="40.4" customHeight="1" x14ac:dyDescent="0.35">
      <c r="B156" s="88" t="s">
        <v>97</v>
      </c>
      <c r="C156" s="88"/>
      <c r="D156" s="88"/>
      <c r="E156" s="88"/>
      <c r="F156" s="89"/>
      <c r="G156" s="6"/>
    </row>
    <row r="157" spans="1:8" s="131" customFormat="1" ht="12" customHeight="1" x14ac:dyDescent="0.35">
      <c r="B157" s="17" t="s">
        <v>78</v>
      </c>
      <c r="C157" s="132"/>
      <c r="D157" s="132"/>
      <c r="E157" s="132"/>
      <c r="F157" s="133"/>
      <c r="G157" s="133"/>
    </row>
    <row r="158" spans="1:8" ht="42" customHeight="1" x14ac:dyDescent="0.35">
      <c r="A158" s="7"/>
      <c r="B158" s="7"/>
      <c r="C158" s="90" t="s">
        <v>79</v>
      </c>
      <c r="D158" s="91"/>
      <c r="E158" s="90" t="s">
        <v>80</v>
      </c>
      <c r="F158" s="91"/>
      <c r="G158" s="90" t="s">
        <v>81</v>
      </c>
      <c r="H158" s="91"/>
    </row>
    <row r="159" spans="1:8" ht="15.75" customHeight="1" x14ac:dyDescent="0.35">
      <c r="A159" s="7"/>
      <c r="B159" s="7"/>
      <c r="C159" s="34" t="s">
        <v>1000</v>
      </c>
      <c r="D159" s="8" t="s">
        <v>1001</v>
      </c>
      <c r="E159" s="34" t="s">
        <v>1000</v>
      </c>
      <c r="F159" s="8" t="s">
        <v>1001</v>
      </c>
      <c r="G159" s="34" t="s">
        <v>1000</v>
      </c>
      <c r="H159" s="8" t="s">
        <v>1001</v>
      </c>
    </row>
    <row r="160" spans="1:8" ht="14.5" x14ac:dyDescent="0.35">
      <c r="A160" s="7">
        <v>1</v>
      </c>
      <c r="B160" s="13" t="s">
        <v>98</v>
      </c>
      <c r="C160" s="10">
        <v>45</v>
      </c>
      <c r="D160" s="24">
        <f>C160/193*100</f>
        <v>23.316062176165804</v>
      </c>
      <c r="E160" s="10">
        <v>25</v>
      </c>
      <c r="F160" s="24">
        <f>E160/122*100</f>
        <v>20.491803278688526</v>
      </c>
      <c r="G160" s="10">
        <v>34</v>
      </c>
      <c r="H160" s="24">
        <f>G160/132*100</f>
        <v>25.757575757575758</v>
      </c>
    </row>
    <row r="161" spans="1:8" ht="14.5" x14ac:dyDescent="0.35">
      <c r="A161" s="7">
        <v>2</v>
      </c>
      <c r="B161" s="13" t="s">
        <v>99</v>
      </c>
      <c r="C161" s="10">
        <v>69</v>
      </c>
      <c r="D161" s="24">
        <f t="shared" ref="D161:D163" si="39">C161/193*100</f>
        <v>35.751295336787564</v>
      </c>
      <c r="E161" s="10">
        <v>36</v>
      </c>
      <c r="F161" s="24">
        <f t="shared" ref="F161:F163" si="40">E161/122*100</f>
        <v>29.508196721311474</v>
      </c>
      <c r="G161" s="10">
        <v>48</v>
      </c>
      <c r="H161" s="24">
        <f t="shared" ref="H161:H163" si="41">G161/132*100</f>
        <v>36.363636363636367</v>
      </c>
    </row>
    <row r="162" spans="1:8" ht="14.5" x14ac:dyDescent="0.35">
      <c r="A162" s="7">
        <v>3</v>
      </c>
      <c r="B162" s="13" t="s">
        <v>100</v>
      </c>
      <c r="C162" s="10">
        <v>68</v>
      </c>
      <c r="D162" s="24">
        <f t="shared" si="39"/>
        <v>35.233160621761655</v>
      </c>
      <c r="E162" s="10">
        <v>51</v>
      </c>
      <c r="F162" s="24">
        <f t="shared" si="40"/>
        <v>41.803278688524593</v>
      </c>
      <c r="G162" s="10">
        <v>44</v>
      </c>
      <c r="H162" s="24">
        <f t="shared" si="41"/>
        <v>33.333333333333329</v>
      </c>
    </row>
    <row r="163" spans="1:8" ht="14.5" x14ac:dyDescent="0.35">
      <c r="A163" s="7">
        <v>4</v>
      </c>
      <c r="B163" s="130" t="s">
        <v>101</v>
      </c>
      <c r="C163" s="10">
        <v>10</v>
      </c>
      <c r="D163" s="24">
        <f t="shared" si="39"/>
        <v>5.1813471502590671</v>
      </c>
      <c r="E163" s="10">
        <v>8</v>
      </c>
      <c r="F163" s="24">
        <f t="shared" si="40"/>
        <v>6.557377049180328</v>
      </c>
      <c r="G163" s="10">
        <v>5</v>
      </c>
      <c r="H163" s="24">
        <f t="shared" si="41"/>
        <v>3.7878787878787881</v>
      </c>
    </row>
    <row r="164" spans="1:8" ht="14.5" x14ac:dyDescent="0.35">
      <c r="A164" s="7">
        <v>5</v>
      </c>
      <c r="B164" s="130" t="s">
        <v>102</v>
      </c>
      <c r="C164" s="10">
        <v>1</v>
      </c>
      <c r="D164" s="24">
        <f>C164/193*100</f>
        <v>0.5181347150259068</v>
      </c>
      <c r="E164" s="10">
        <v>2</v>
      </c>
      <c r="F164" s="24">
        <f>E164/122*100</f>
        <v>1.639344262295082</v>
      </c>
      <c r="G164" s="10">
        <v>1</v>
      </c>
      <c r="H164" s="24">
        <f>G164/132*100</f>
        <v>0.75757575757575757</v>
      </c>
    </row>
    <row r="167" spans="1:8" ht="40.4" customHeight="1" x14ac:dyDescent="0.35">
      <c r="B167" s="88" t="s">
        <v>103</v>
      </c>
      <c r="C167" s="88"/>
      <c r="D167" s="88"/>
      <c r="E167" s="88"/>
      <c r="F167" s="89"/>
      <c r="G167" s="6"/>
    </row>
    <row r="168" spans="1:8" s="131" customFormat="1" ht="12" customHeight="1" x14ac:dyDescent="0.35">
      <c r="B168" s="17" t="s">
        <v>78</v>
      </c>
      <c r="C168" s="132"/>
      <c r="D168" s="132"/>
      <c r="E168" s="132"/>
      <c r="F168" s="133"/>
      <c r="G168" s="133"/>
    </row>
    <row r="169" spans="1:8" ht="44.25" customHeight="1" x14ac:dyDescent="0.35">
      <c r="A169" s="7"/>
      <c r="B169" s="7"/>
      <c r="C169" s="90" t="s">
        <v>79</v>
      </c>
      <c r="D169" s="91"/>
      <c r="E169" s="90" t="s">
        <v>80</v>
      </c>
      <c r="F169" s="91"/>
      <c r="G169" s="90" t="s">
        <v>81</v>
      </c>
      <c r="H169" s="91"/>
    </row>
    <row r="170" spans="1:8" ht="15.75" customHeight="1" x14ac:dyDescent="0.35">
      <c r="A170" s="7"/>
      <c r="B170" s="7"/>
      <c r="C170" s="34" t="s">
        <v>1000</v>
      </c>
      <c r="D170" s="8" t="s">
        <v>1001</v>
      </c>
      <c r="E170" s="34" t="s">
        <v>1000</v>
      </c>
      <c r="F170" s="8" t="s">
        <v>1001</v>
      </c>
      <c r="G170" s="34" t="s">
        <v>1000</v>
      </c>
      <c r="H170" s="8" t="s">
        <v>1001</v>
      </c>
    </row>
    <row r="171" spans="1:8" ht="14.5" x14ac:dyDescent="0.35">
      <c r="A171" s="7">
        <v>1</v>
      </c>
      <c r="B171" s="13" t="s">
        <v>104</v>
      </c>
      <c r="C171" s="10">
        <v>54</v>
      </c>
      <c r="D171" s="24">
        <f>C171/193*100</f>
        <v>27.979274611398964</v>
      </c>
      <c r="E171" s="10">
        <v>36</v>
      </c>
      <c r="F171" s="24">
        <f>E171/122*100</f>
        <v>29.508196721311474</v>
      </c>
      <c r="G171" s="10">
        <v>40</v>
      </c>
      <c r="H171" s="24">
        <f>G171/132*100</f>
        <v>30.303030303030305</v>
      </c>
    </row>
    <row r="172" spans="1:8" ht="14.5" x14ac:dyDescent="0.35">
      <c r="A172" s="7">
        <v>2</v>
      </c>
      <c r="B172" s="13" t="s">
        <v>105</v>
      </c>
      <c r="C172" s="10">
        <v>46</v>
      </c>
      <c r="D172" s="24">
        <f t="shared" ref="D172:D174" si="42">C172/193*100</f>
        <v>23.834196891191709</v>
      </c>
      <c r="E172" s="10">
        <v>23</v>
      </c>
      <c r="F172" s="24">
        <f t="shared" ref="F172:F174" si="43">E172/122*100</f>
        <v>18.852459016393443</v>
      </c>
      <c r="G172" s="10">
        <v>32</v>
      </c>
      <c r="H172" s="24">
        <f t="shared" ref="H172:H174" si="44">G172/132*100</f>
        <v>24.242424242424242</v>
      </c>
    </row>
    <row r="173" spans="1:8" ht="14.5" x14ac:dyDescent="0.35">
      <c r="A173" s="7">
        <v>3</v>
      </c>
      <c r="B173" s="13" t="s">
        <v>106</v>
      </c>
      <c r="C173" s="10">
        <v>7</v>
      </c>
      <c r="D173" s="24">
        <f t="shared" si="42"/>
        <v>3.6269430051813467</v>
      </c>
      <c r="E173" s="10">
        <v>6</v>
      </c>
      <c r="F173" s="24">
        <f t="shared" si="43"/>
        <v>4.918032786885246</v>
      </c>
      <c r="G173" s="10">
        <v>3</v>
      </c>
      <c r="H173" s="24">
        <f t="shared" si="44"/>
        <v>2.2727272727272729</v>
      </c>
    </row>
    <row r="174" spans="1:8" ht="14.5" x14ac:dyDescent="0.35">
      <c r="A174" s="7">
        <v>4</v>
      </c>
      <c r="B174" s="13" t="s">
        <v>107</v>
      </c>
      <c r="C174" s="10">
        <v>8</v>
      </c>
      <c r="D174" s="24">
        <f t="shared" si="42"/>
        <v>4.1450777202072544</v>
      </c>
      <c r="E174" s="10">
        <v>6</v>
      </c>
      <c r="F174" s="24">
        <f t="shared" si="43"/>
        <v>4.918032786885246</v>
      </c>
      <c r="G174" s="10">
        <v>4</v>
      </c>
      <c r="H174" s="24">
        <f t="shared" si="44"/>
        <v>3.0303030303030303</v>
      </c>
    </row>
    <row r="175" spans="1:8" ht="14.5" x14ac:dyDescent="0.35">
      <c r="A175" s="7">
        <v>5</v>
      </c>
      <c r="B175" s="13" t="s">
        <v>108</v>
      </c>
      <c r="C175" s="10">
        <v>0</v>
      </c>
      <c r="D175" s="24">
        <f>C175/193*100</f>
        <v>0</v>
      </c>
      <c r="E175" s="10">
        <v>0</v>
      </c>
      <c r="F175" s="24">
        <f>E175/122*100</f>
        <v>0</v>
      </c>
      <c r="G175" s="10">
        <v>0</v>
      </c>
      <c r="H175" s="24">
        <f>G175/132*100</f>
        <v>0</v>
      </c>
    </row>
    <row r="176" spans="1:8" ht="14.5" x14ac:dyDescent="0.35">
      <c r="A176" s="7">
        <v>6</v>
      </c>
      <c r="B176" s="13" t="s">
        <v>109</v>
      </c>
      <c r="C176" s="10">
        <v>19</v>
      </c>
      <c r="D176" s="24">
        <f t="shared" ref="D176:D195" si="45">C176/193*100</f>
        <v>9.8445595854922274</v>
      </c>
      <c r="E176" s="10">
        <v>8</v>
      </c>
      <c r="F176" s="24">
        <f t="shared" ref="F176:F195" si="46">E176/122*100</f>
        <v>6.557377049180328</v>
      </c>
      <c r="G176" s="10">
        <v>16</v>
      </c>
      <c r="H176" s="24">
        <f t="shared" ref="H176:H195" si="47">G176/132*100</f>
        <v>12.121212121212121</v>
      </c>
    </row>
    <row r="177" spans="1:8" ht="14.5" x14ac:dyDescent="0.35">
      <c r="A177" s="7">
        <v>7</v>
      </c>
      <c r="B177" s="13" t="s">
        <v>110</v>
      </c>
      <c r="C177" s="10">
        <v>10</v>
      </c>
      <c r="D177" s="24">
        <f t="shared" si="45"/>
        <v>5.1813471502590671</v>
      </c>
      <c r="E177" s="10">
        <v>7</v>
      </c>
      <c r="F177" s="24">
        <f t="shared" si="46"/>
        <v>5.7377049180327866</v>
      </c>
      <c r="G177" s="10">
        <v>5</v>
      </c>
      <c r="H177" s="24">
        <f t="shared" si="47"/>
        <v>3.7878787878787881</v>
      </c>
    </row>
    <row r="178" spans="1:8" ht="14.5" x14ac:dyDescent="0.35">
      <c r="A178" s="7">
        <v>8</v>
      </c>
      <c r="B178" s="13" t="s">
        <v>111</v>
      </c>
      <c r="C178" s="10">
        <v>3</v>
      </c>
      <c r="D178" s="24">
        <f t="shared" si="45"/>
        <v>1.5544041450777202</v>
      </c>
      <c r="E178" s="10">
        <v>4</v>
      </c>
      <c r="F178" s="24">
        <f t="shared" si="46"/>
        <v>3.278688524590164</v>
      </c>
      <c r="G178" s="10">
        <v>1</v>
      </c>
      <c r="H178" s="24">
        <f t="shared" si="47"/>
        <v>0.75757575757575757</v>
      </c>
    </row>
    <row r="179" spans="1:8" ht="14.5" x14ac:dyDescent="0.35">
      <c r="A179" s="7">
        <v>9</v>
      </c>
      <c r="B179" s="13" t="s">
        <v>112</v>
      </c>
      <c r="C179" s="10">
        <v>8</v>
      </c>
      <c r="D179" s="24">
        <f t="shared" si="45"/>
        <v>4.1450777202072544</v>
      </c>
      <c r="E179" s="10">
        <v>4</v>
      </c>
      <c r="F179" s="24">
        <f t="shared" si="46"/>
        <v>3.278688524590164</v>
      </c>
      <c r="G179" s="10">
        <v>7</v>
      </c>
      <c r="H179" s="24">
        <f t="shared" si="47"/>
        <v>5.3030303030303028</v>
      </c>
    </row>
    <row r="180" spans="1:8" ht="14.5" x14ac:dyDescent="0.35">
      <c r="A180" s="7">
        <v>10</v>
      </c>
      <c r="B180" s="13" t="s">
        <v>113</v>
      </c>
      <c r="C180" s="10">
        <v>0</v>
      </c>
      <c r="D180" s="24">
        <f t="shared" si="45"/>
        <v>0</v>
      </c>
      <c r="E180" s="10">
        <v>0</v>
      </c>
      <c r="F180" s="24">
        <f t="shared" si="46"/>
        <v>0</v>
      </c>
      <c r="G180" s="10">
        <v>0</v>
      </c>
      <c r="H180" s="24">
        <f t="shared" si="47"/>
        <v>0</v>
      </c>
    </row>
    <row r="181" spans="1:8" ht="14.5" x14ac:dyDescent="0.35">
      <c r="A181" s="7">
        <v>11</v>
      </c>
      <c r="B181" s="13" t="s">
        <v>114</v>
      </c>
      <c r="C181" s="10">
        <v>5</v>
      </c>
      <c r="D181" s="24">
        <f t="shared" si="45"/>
        <v>2.5906735751295336</v>
      </c>
      <c r="E181" s="10">
        <v>9</v>
      </c>
      <c r="F181" s="24">
        <f t="shared" si="46"/>
        <v>7.3770491803278686</v>
      </c>
      <c r="G181" s="10">
        <v>3</v>
      </c>
      <c r="H181" s="24">
        <f t="shared" si="47"/>
        <v>2.2727272727272729</v>
      </c>
    </row>
    <row r="182" spans="1:8" ht="14.5" x14ac:dyDescent="0.35">
      <c r="A182" s="7">
        <v>12</v>
      </c>
      <c r="B182" s="13" t="s">
        <v>115</v>
      </c>
      <c r="C182" s="10">
        <v>2</v>
      </c>
      <c r="D182" s="24">
        <f t="shared" si="45"/>
        <v>1.0362694300518136</v>
      </c>
      <c r="E182" s="10">
        <v>0</v>
      </c>
      <c r="F182" s="24">
        <f t="shared" si="46"/>
        <v>0</v>
      </c>
      <c r="G182" s="10">
        <v>2</v>
      </c>
      <c r="H182" s="24">
        <f t="shared" si="47"/>
        <v>1.5151515151515151</v>
      </c>
    </row>
    <row r="183" spans="1:8" ht="14.5" x14ac:dyDescent="0.35">
      <c r="A183" s="7">
        <v>13</v>
      </c>
      <c r="B183" s="13" t="s">
        <v>116</v>
      </c>
      <c r="C183" s="10">
        <v>0</v>
      </c>
      <c r="D183" s="24">
        <f t="shared" si="45"/>
        <v>0</v>
      </c>
      <c r="E183" s="10">
        <v>0</v>
      </c>
      <c r="F183" s="24">
        <f t="shared" si="46"/>
        <v>0</v>
      </c>
      <c r="G183" s="10">
        <v>0</v>
      </c>
      <c r="H183" s="24">
        <f t="shared" si="47"/>
        <v>0</v>
      </c>
    </row>
    <row r="184" spans="1:8" ht="14.5" x14ac:dyDescent="0.35">
      <c r="A184" s="7">
        <v>14</v>
      </c>
      <c r="B184" s="13" t="s">
        <v>117</v>
      </c>
      <c r="C184" s="10">
        <v>8</v>
      </c>
      <c r="D184" s="24">
        <f t="shared" si="45"/>
        <v>4.1450777202072544</v>
      </c>
      <c r="E184" s="10">
        <v>5</v>
      </c>
      <c r="F184" s="24">
        <f t="shared" si="46"/>
        <v>4.0983606557377046</v>
      </c>
      <c r="G184" s="10">
        <v>5</v>
      </c>
      <c r="H184" s="24">
        <f t="shared" si="47"/>
        <v>3.7878787878787881</v>
      </c>
    </row>
    <row r="185" spans="1:8" ht="14.5" x14ac:dyDescent="0.35">
      <c r="A185" s="7">
        <v>15</v>
      </c>
      <c r="B185" s="13" t="s">
        <v>118</v>
      </c>
      <c r="C185" s="10">
        <v>10</v>
      </c>
      <c r="D185" s="24">
        <f t="shared" si="45"/>
        <v>5.1813471502590671</v>
      </c>
      <c r="E185" s="10">
        <v>3</v>
      </c>
      <c r="F185" s="24">
        <f t="shared" si="46"/>
        <v>2.459016393442623</v>
      </c>
      <c r="G185" s="10">
        <v>9</v>
      </c>
      <c r="H185" s="24">
        <f t="shared" si="47"/>
        <v>6.8181818181818175</v>
      </c>
    </row>
    <row r="186" spans="1:8" ht="14.5" x14ac:dyDescent="0.35">
      <c r="A186" s="7">
        <v>16</v>
      </c>
      <c r="B186" s="13" t="s">
        <v>119</v>
      </c>
      <c r="C186" s="10">
        <v>0</v>
      </c>
      <c r="D186" s="24">
        <f t="shared" si="45"/>
        <v>0</v>
      </c>
      <c r="E186" s="10">
        <v>0</v>
      </c>
      <c r="F186" s="24">
        <f t="shared" si="46"/>
        <v>0</v>
      </c>
      <c r="G186" s="10">
        <v>0</v>
      </c>
      <c r="H186" s="24">
        <f t="shared" si="47"/>
        <v>0</v>
      </c>
    </row>
    <row r="187" spans="1:8" ht="14.5" x14ac:dyDescent="0.35">
      <c r="A187" s="7">
        <v>17</v>
      </c>
      <c r="B187" s="13" t="s">
        <v>120</v>
      </c>
      <c r="C187" s="10">
        <v>1</v>
      </c>
      <c r="D187" s="24">
        <f t="shared" si="45"/>
        <v>0.5181347150259068</v>
      </c>
      <c r="E187" s="10">
        <v>0</v>
      </c>
      <c r="F187" s="24">
        <f t="shared" si="46"/>
        <v>0</v>
      </c>
      <c r="G187" s="10">
        <v>0</v>
      </c>
      <c r="H187" s="24">
        <f t="shared" si="47"/>
        <v>0</v>
      </c>
    </row>
    <row r="188" spans="1:8" ht="14.5" x14ac:dyDescent="0.35">
      <c r="A188" s="7">
        <v>18</v>
      </c>
      <c r="B188" s="13" t="s">
        <v>121</v>
      </c>
      <c r="C188" s="10">
        <v>0</v>
      </c>
      <c r="D188" s="24">
        <f t="shared" si="45"/>
        <v>0</v>
      </c>
      <c r="E188" s="10">
        <v>0</v>
      </c>
      <c r="F188" s="24">
        <f t="shared" si="46"/>
        <v>0</v>
      </c>
      <c r="G188" s="10">
        <v>0</v>
      </c>
      <c r="H188" s="24">
        <f t="shared" si="47"/>
        <v>0</v>
      </c>
    </row>
    <row r="189" spans="1:8" ht="14.5" x14ac:dyDescent="0.35">
      <c r="A189" s="7">
        <v>19</v>
      </c>
      <c r="B189" s="13" t="s">
        <v>122</v>
      </c>
      <c r="C189" s="10">
        <v>2</v>
      </c>
      <c r="D189" s="24">
        <f t="shared" si="45"/>
        <v>1.0362694300518136</v>
      </c>
      <c r="E189" s="10">
        <v>2</v>
      </c>
      <c r="F189" s="24">
        <f t="shared" si="46"/>
        <v>1.639344262295082</v>
      </c>
      <c r="G189" s="10">
        <v>0</v>
      </c>
      <c r="H189" s="24">
        <f t="shared" si="47"/>
        <v>0</v>
      </c>
    </row>
    <row r="190" spans="1:8" ht="14.5" x14ac:dyDescent="0.35">
      <c r="A190" s="7">
        <v>20</v>
      </c>
      <c r="B190" s="13" t="s">
        <v>123</v>
      </c>
      <c r="C190" s="10">
        <v>6</v>
      </c>
      <c r="D190" s="24">
        <f t="shared" si="45"/>
        <v>3.1088082901554404</v>
      </c>
      <c r="E190" s="10">
        <v>6</v>
      </c>
      <c r="F190" s="24">
        <f t="shared" si="46"/>
        <v>4.918032786885246</v>
      </c>
      <c r="G190" s="10">
        <v>1</v>
      </c>
      <c r="H190" s="24">
        <f t="shared" si="47"/>
        <v>0.75757575757575757</v>
      </c>
    </row>
    <row r="191" spans="1:8" ht="14.5" x14ac:dyDescent="0.35">
      <c r="A191" s="7">
        <v>21</v>
      </c>
      <c r="B191" s="13" t="s">
        <v>124</v>
      </c>
      <c r="C191" s="10">
        <v>1</v>
      </c>
      <c r="D191" s="24">
        <f t="shared" si="45"/>
        <v>0.5181347150259068</v>
      </c>
      <c r="E191" s="10">
        <v>0</v>
      </c>
      <c r="F191" s="24">
        <f t="shared" si="46"/>
        <v>0</v>
      </c>
      <c r="G191" s="10">
        <v>1</v>
      </c>
      <c r="H191" s="24">
        <f t="shared" si="47"/>
        <v>0.75757575757575757</v>
      </c>
    </row>
    <row r="192" spans="1:8" ht="14.5" x14ac:dyDescent="0.35">
      <c r="A192" s="7">
        <v>22</v>
      </c>
      <c r="B192" s="13" t="s">
        <v>125</v>
      </c>
      <c r="C192" s="10">
        <v>0</v>
      </c>
      <c r="D192" s="24">
        <f t="shared" si="45"/>
        <v>0</v>
      </c>
      <c r="E192" s="10">
        <v>0</v>
      </c>
      <c r="F192" s="24">
        <f t="shared" si="46"/>
        <v>0</v>
      </c>
      <c r="G192" s="10">
        <v>0</v>
      </c>
      <c r="H192" s="24">
        <f t="shared" si="47"/>
        <v>0</v>
      </c>
    </row>
    <row r="193" spans="1:8" ht="14.5" x14ac:dyDescent="0.35">
      <c r="A193" s="7">
        <v>23</v>
      </c>
      <c r="B193" s="13" t="s">
        <v>126</v>
      </c>
      <c r="C193" s="10">
        <v>0</v>
      </c>
      <c r="D193" s="24">
        <f t="shared" si="45"/>
        <v>0</v>
      </c>
      <c r="E193" s="10">
        <v>0</v>
      </c>
      <c r="F193" s="24">
        <f t="shared" si="46"/>
        <v>0</v>
      </c>
      <c r="G193" s="10">
        <v>0</v>
      </c>
      <c r="H193" s="24">
        <f t="shared" si="47"/>
        <v>0</v>
      </c>
    </row>
    <row r="194" spans="1:8" ht="14.5" x14ac:dyDescent="0.35">
      <c r="A194" s="7">
        <v>24</v>
      </c>
      <c r="B194" s="13" t="s">
        <v>127</v>
      </c>
      <c r="C194" s="10">
        <v>0</v>
      </c>
      <c r="D194" s="24">
        <f t="shared" si="45"/>
        <v>0</v>
      </c>
      <c r="E194" s="10">
        <v>0</v>
      </c>
      <c r="F194" s="24">
        <f t="shared" si="46"/>
        <v>0</v>
      </c>
      <c r="G194" s="10">
        <v>0</v>
      </c>
      <c r="H194" s="24">
        <f t="shared" si="47"/>
        <v>0</v>
      </c>
    </row>
    <row r="195" spans="1:8" ht="14.5" x14ac:dyDescent="0.35">
      <c r="A195" s="7">
        <v>25</v>
      </c>
      <c r="B195" s="13" t="s">
        <v>25</v>
      </c>
      <c r="C195" s="10">
        <v>3</v>
      </c>
      <c r="D195" s="24">
        <f t="shared" si="45"/>
        <v>1.5544041450777202</v>
      </c>
      <c r="E195" s="10">
        <v>2</v>
      </c>
      <c r="F195" s="24">
        <f t="shared" si="46"/>
        <v>1.639344262295082</v>
      </c>
      <c r="G195" s="10">
        <v>3</v>
      </c>
      <c r="H195" s="24">
        <f t="shared" si="47"/>
        <v>2.2727272727272729</v>
      </c>
    </row>
    <row r="198" spans="1:8" ht="40.4" customHeight="1" x14ac:dyDescent="0.35">
      <c r="B198" s="88" t="s">
        <v>128</v>
      </c>
      <c r="C198" s="88"/>
      <c r="D198" s="88"/>
      <c r="E198" s="88"/>
      <c r="F198" s="89"/>
      <c r="G198" s="6"/>
    </row>
    <row r="199" spans="1:8" ht="29.25" customHeight="1" x14ac:dyDescent="0.35">
      <c r="A199" s="7"/>
      <c r="B199" s="7"/>
      <c r="C199" s="90" t="s">
        <v>2</v>
      </c>
      <c r="D199" s="91"/>
      <c r="E199" s="90" t="s">
        <v>3</v>
      </c>
      <c r="F199" s="91"/>
      <c r="G199" s="90" t="s">
        <v>4</v>
      </c>
      <c r="H199" s="91"/>
    </row>
    <row r="200" spans="1:8" ht="15.75" customHeight="1" x14ac:dyDescent="0.35">
      <c r="A200" s="7"/>
      <c r="B200" s="7"/>
      <c r="C200" s="34" t="s">
        <v>1000</v>
      </c>
      <c r="D200" s="8" t="s">
        <v>1001</v>
      </c>
      <c r="E200" s="34" t="s">
        <v>1000</v>
      </c>
      <c r="F200" s="8" t="s">
        <v>1001</v>
      </c>
      <c r="G200" s="34" t="s">
        <v>1000</v>
      </c>
      <c r="H200" s="8" t="s">
        <v>1001</v>
      </c>
    </row>
    <row r="201" spans="1:8" ht="14.5" x14ac:dyDescent="0.35">
      <c r="A201" s="7">
        <v>1</v>
      </c>
      <c r="B201" s="13" t="s">
        <v>5</v>
      </c>
      <c r="C201" s="10">
        <v>58</v>
      </c>
      <c r="D201" s="24">
        <f>C201/505*100</f>
        <v>11.485148514851486</v>
      </c>
      <c r="E201" s="10">
        <v>21</v>
      </c>
      <c r="F201" s="24">
        <f>E201/202*100</f>
        <v>10.396039603960396</v>
      </c>
      <c r="G201" s="10">
        <v>42</v>
      </c>
      <c r="H201" s="24">
        <f>G201/406*100</f>
        <v>10.344827586206897</v>
      </c>
    </row>
    <row r="202" spans="1:8" ht="14.5" x14ac:dyDescent="0.35">
      <c r="A202" s="7">
        <v>2</v>
      </c>
      <c r="B202" s="13" t="s">
        <v>6</v>
      </c>
      <c r="C202" s="10">
        <v>447</v>
      </c>
      <c r="D202" s="24">
        <f t="shared" ref="D202" si="48">C202/505*100</f>
        <v>88.514851485148512</v>
      </c>
      <c r="E202" s="10">
        <v>181</v>
      </c>
      <c r="F202" s="24">
        <f t="shared" ref="F202" si="49">E202/202*100</f>
        <v>89.603960396039611</v>
      </c>
      <c r="G202" s="10">
        <v>364</v>
      </c>
      <c r="H202" s="24">
        <f t="shared" ref="H202" si="50">G202/406*100</f>
        <v>89.65517241379311</v>
      </c>
    </row>
    <row r="205" spans="1:8" ht="40.4" customHeight="1" x14ac:dyDescent="0.35">
      <c r="B205" s="88" t="s">
        <v>129</v>
      </c>
      <c r="C205" s="88"/>
      <c r="D205" s="88"/>
      <c r="E205" s="88"/>
      <c r="F205" s="89"/>
      <c r="G205" s="6"/>
    </row>
    <row r="206" spans="1:8" s="131" customFormat="1" ht="12" customHeight="1" x14ac:dyDescent="0.35">
      <c r="B206" s="17" t="s">
        <v>130</v>
      </c>
      <c r="C206" s="132"/>
      <c r="D206" s="132"/>
      <c r="E206" s="132"/>
      <c r="F206" s="133"/>
      <c r="G206" s="133"/>
    </row>
    <row r="207" spans="1:8" ht="48" customHeight="1" x14ac:dyDescent="0.35">
      <c r="A207" s="7"/>
      <c r="B207" s="7"/>
      <c r="C207" s="90" t="s">
        <v>131</v>
      </c>
      <c r="D207" s="91"/>
      <c r="E207" s="90" t="s">
        <v>132</v>
      </c>
      <c r="F207" s="91"/>
      <c r="G207" s="90" t="s">
        <v>133</v>
      </c>
      <c r="H207" s="91"/>
    </row>
    <row r="208" spans="1:8" ht="15.75" customHeight="1" x14ac:dyDescent="0.35">
      <c r="A208" s="7"/>
      <c r="B208" s="7"/>
      <c r="C208" s="34" t="s">
        <v>1000</v>
      </c>
      <c r="D208" s="8" t="s">
        <v>1001</v>
      </c>
      <c r="E208" s="34" t="s">
        <v>1000</v>
      </c>
      <c r="F208" s="8" t="s">
        <v>1001</v>
      </c>
      <c r="G208" s="34" t="s">
        <v>1000</v>
      </c>
      <c r="H208" s="8" t="s">
        <v>1001</v>
      </c>
    </row>
    <row r="209" spans="1:8" ht="14.5" x14ac:dyDescent="0.35">
      <c r="A209" s="15" t="s">
        <v>134</v>
      </c>
      <c r="B209" s="130" t="s">
        <v>135</v>
      </c>
      <c r="C209" s="10">
        <v>13</v>
      </c>
      <c r="D209" s="24">
        <f>C209/58*100</f>
        <v>22.413793103448278</v>
      </c>
      <c r="E209" s="10">
        <v>3</v>
      </c>
      <c r="F209" s="24">
        <f>E209/21*100</f>
        <v>14.285714285714285</v>
      </c>
      <c r="G209" s="10">
        <v>11</v>
      </c>
      <c r="H209" s="24">
        <f>G209/42*100</f>
        <v>26.190476190476193</v>
      </c>
    </row>
    <row r="210" spans="1:8" ht="14.5" x14ac:dyDescent="0.35">
      <c r="A210" s="15" t="s">
        <v>136</v>
      </c>
      <c r="B210" s="130" t="s">
        <v>137</v>
      </c>
      <c r="C210" s="10">
        <v>20</v>
      </c>
      <c r="D210" s="24">
        <f t="shared" ref="D210:D215" si="51">C210/58*100</f>
        <v>34.482758620689658</v>
      </c>
      <c r="E210" s="10">
        <v>3</v>
      </c>
      <c r="F210" s="24">
        <f t="shared" ref="F210:F215" si="52">E210/21*100</f>
        <v>14.285714285714285</v>
      </c>
      <c r="G210" s="10">
        <v>19</v>
      </c>
      <c r="H210" s="24">
        <f t="shared" ref="H210:H215" si="53">G210/42</f>
        <v>0.45238095238095238</v>
      </c>
    </row>
    <row r="211" spans="1:8" ht="14.5" x14ac:dyDescent="0.35">
      <c r="A211" s="15" t="s">
        <v>138</v>
      </c>
      <c r="B211" s="130" t="s">
        <v>139</v>
      </c>
      <c r="C211" s="10">
        <v>5</v>
      </c>
      <c r="D211" s="24">
        <f t="shared" si="51"/>
        <v>8.6206896551724146</v>
      </c>
      <c r="E211" s="10">
        <v>2</v>
      </c>
      <c r="F211" s="24">
        <f t="shared" si="52"/>
        <v>9.5238095238095237</v>
      </c>
      <c r="G211" s="10">
        <v>3</v>
      </c>
      <c r="H211" s="24">
        <f t="shared" si="53"/>
        <v>7.1428571428571425E-2</v>
      </c>
    </row>
    <row r="212" spans="1:8" ht="14.5" x14ac:dyDescent="0.35">
      <c r="A212" s="15" t="s">
        <v>140</v>
      </c>
      <c r="B212" s="130" t="s">
        <v>141</v>
      </c>
      <c r="C212" s="10">
        <v>18</v>
      </c>
      <c r="D212" s="24">
        <f t="shared" si="51"/>
        <v>31.03448275862069</v>
      </c>
      <c r="E212" s="10">
        <v>10</v>
      </c>
      <c r="F212" s="24">
        <f t="shared" si="52"/>
        <v>47.619047619047613</v>
      </c>
      <c r="G212" s="10">
        <v>9</v>
      </c>
      <c r="H212" s="24">
        <f t="shared" si="53"/>
        <v>0.21428571428571427</v>
      </c>
    </row>
    <row r="213" spans="1:8" ht="14.5" x14ac:dyDescent="0.35">
      <c r="A213" s="15" t="s">
        <v>142</v>
      </c>
      <c r="B213" s="130" t="s">
        <v>143</v>
      </c>
      <c r="C213" s="10">
        <v>22</v>
      </c>
      <c r="D213" s="24">
        <f t="shared" si="51"/>
        <v>37.931034482758619</v>
      </c>
      <c r="E213" s="10">
        <v>6</v>
      </c>
      <c r="F213" s="24">
        <f t="shared" si="52"/>
        <v>28.571428571428569</v>
      </c>
      <c r="G213" s="10">
        <v>18</v>
      </c>
      <c r="H213" s="24">
        <f t="shared" si="53"/>
        <v>0.42857142857142855</v>
      </c>
    </row>
    <row r="214" spans="1:8" ht="14.5" x14ac:dyDescent="0.35">
      <c r="A214" s="15" t="s">
        <v>144</v>
      </c>
      <c r="B214" s="13" t="s">
        <v>145</v>
      </c>
      <c r="C214" s="10">
        <v>2</v>
      </c>
      <c r="D214" s="24">
        <f t="shared" si="51"/>
        <v>3.4482758620689653</v>
      </c>
      <c r="E214" s="10">
        <v>2</v>
      </c>
      <c r="F214" s="24">
        <f t="shared" si="52"/>
        <v>9.5238095238095237</v>
      </c>
      <c r="G214" s="10">
        <v>1</v>
      </c>
      <c r="H214" s="24">
        <f t="shared" si="53"/>
        <v>2.3809523809523808E-2</v>
      </c>
    </row>
    <row r="215" spans="1:8" ht="14.5" x14ac:dyDescent="0.35">
      <c r="A215" s="15" t="s">
        <v>146</v>
      </c>
      <c r="B215" s="13" t="s">
        <v>147</v>
      </c>
      <c r="C215" s="10">
        <v>1</v>
      </c>
      <c r="D215" s="24">
        <f t="shared" si="51"/>
        <v>1.7241379310344827</v>
      </c>
      <c r="E215" s="10">
        <v>0</v>
      </c>
      <c r="F215" s="24">
        <f t="shared" si="52"/>
        <v>0</v>
      </c>
      <c r="G215" s="10">
        <v>1</v>
      </c>
      <c r="H215" s="24">
        <f t="shared" si="53"/>
        <v>2.3809523809523808E-2</v>
      </c>
    </row>
    <row r="218" spans="1:8" ht="40.4" customHeight="1" x14ac:dyDescent="0.35">
      <c r="B218" s="88" t="s">
        <v>148</v>
      </c>
      <c r="C218" s="88"/>
      <c r="D218" s="88"/>
      <c r="E218" s="88"/>
      <c r="F218" s="89"/>
      <c r="G218" s="6"/>
    </row>
    <row r="219" spans="1:8" ht="29.25" customHeight="1" x14ac:dyDescent="0.35">
      <c r="A219" s="7"/>
      <c r="B219" s="7"/>
      <c r="C219" s="90" t="s">
        <v>2</v>
      </c>
      <c r="D219" s="91"/>
      <c r="E219" s="90" t="s">
        <v>3</v>
      </c>
      <c r="F219" s="91"/>
      <c r="G219" s="90" t="s">
        <v>4</v>
      </c>
      <c r="H219" s="91"/>
    </row>
    <row r="220" spans="1:8" ht="15.75" customHeight="1" x14ac:dyDescent="0.35">
      <c r="A220" s="7"/>
      <c r="B220" s="7"/>
      <c r="C220" s="34" t="s">
        <v>1000</v>
      </c>
      <c r="D220" s="8" t="s">
        <v>1001</v>
      </c>
      <c r="E220" s="34" t="s">
        <v>1000</v>
      </c>
      <c r="F220" s="8" t="s">
        <v>1001</v>
      </c>
      <c r="G220" s="34" t="s">
        <v>1000</v>
      </c>
      <c r="H220" s="8" t="s">
        <v>1001</v>
      </c>
    </row>
    <row r="221" spans="1:8" ht="15" customHeight="1" x14ac:dyDescent="0.35">
      <c r="A221" s="15" t="s">
        <v>149</v>
      </c>
      <c r="B221" s="7" t="s">
        <v>150</v>
      </c>
      <c r="C221" s="10">
        <v>447</v>
      </c>
      <c r="D221" s="24">
        <f>C221/505*100</f>
        <v>88.514851485148512</v>
      </c>
      <c r="E221" s="10">
        <v>86</v>
      </c>
      <c r="F221" s="24">
        <f>E221/202*100</f>
        <v>42.574257425742573</v>
      </c>
      <c r="G221" s="10">
        <v>406</v>
      </c>
      <c r="H221" s="24">
        <f>G221/406*100</f>
        <v>100</v>
      </c>
    </row>
    <row r="222" spans="1:8" ht="15" customHeight="1" x14ac:dyDescent="0.35">
      <c r="A222" s="15" t="s">
        <v>151</v>
      </c>
      <c r="B222" s="13" t="s">
        <v>104</v>
      </c>
      <c r="C222" s="10">
        <v>95</v>
      </c>
      <c r="D222" s="24">
        <f t="shared" ref="D222:D247" si="54">C222/505*100</f>
        <v>18.811881188118811</v>
      </c>
      <c r="E222" s="10">
        <v>164</v>
      </c>
      <c r="F222" s="24">
        <f t="shared" ref="F222:F247" si="55">E222/202*100</f>
        <v>81.188118811881196</v>
      </c>
      <c r="G222" s="10">
        <v>18</v>
      </c>
      <c r="H222" s="24">
        <f t="shared" ref="H222:H247" si="56">G222/406*100</f>
        <v>4.4334975369458132</v>
      </c>
    </row>
    <row r="223" spans="1:8" ht="15" customHeight="1" x14ac:dyDescent="0.35">
      <c r="A223" s="15" t="s">
        <v>152</v>
      </c>
      <c r="B223" s="13" t="s">
        <v>105</v>
      </c>
      <c r="C223" s="10">
        <v>10</v>
      </c>
      <c r="D223" s="24">
        <f t="shared" si="54"/>
        <v>1.9801980198019802</v>
      </c>
      <c r="E223" s="10">
        <v>13</v>
      </c>
      <c r="F223" s="24">
        <f t="shared" si="55"/>
        <v>6.435643564356436</v>
      </c>
      <c r="G223" s="10">
        <v>0</v>
      </c>
      <c r="H223" s="24">
        <f t="shared" si="56"/>
        <v>0</v>
      </c>
    </row>
    <row r="224" spans="1:8" ht="15" customHeight="1" x14ac:dyDescent="0.35">
      <c r="A224" s="15" t="s">
        <v>153</v>
      </c>
      <c r="B224" s="13" t="s">
        <v>106</v>
      </c>
      <c r="C224" s="10">
        <v>9</v>
      </c>
      <c r="D224" s="24">
        <f t="shared" si="54"/>
        <v>1.782178217821782</v>
      </c>
      <c r="E224" s="10">
        <v>15</v>
      </c>
      <c r="F224" s="24">
        <f t="shared" si="55"/>
        <v>7.4257425742574252</v>
      </c>
      <c r="G224" s="10">
        <v>0</v>
      </c>
      <c r="H224" s="24">
        <f t="shared" si="56"/>
        <v>0</v>
      </c>
    </row>
    <row r="225" spans="1:8" ht="15" customHeight="1" x14ac:dyDescent="0.35">
      <c r="A225" s="15" t="s">
        <v>154</v>
      </c>
      <c r="B225" s="13" t="s">
        <v>107</v>
      </c>
      <c r="C225" s="10">
        <v>5</v>
      </c>
      <c r="D225" s="24">
        <f t="shared" si="54"/>
        <v>0.99009900990099009</v>
      </c>
      <c r="E225" s="10">
        <v>8</v>
      </c>
      <c r="F225" s="24">
        <f t="shared" si="55"/>
        <v>3.9603960396039604</v>
      </c>
      <c r="G225" s="10">
        <v>0</v>
      </c>
      <c r="H225" s="24">
        <f t="shared" si="56"/>
        <v>0</v>
      </c>
    </row>
    <row r="226" spans="1:8" ht="15" customHeight="1" x14ac:dyDescent="0.35">
      <c r="A226" s="15" t="s">
        <v>155</v>
      </c>
      <c r="B226" s="13" t="s">
        <v>108</v>
      </c>
      <c r="C226" s="10">
        <v>0</v>
      </c>
      <c r="D226" s="24">
        <f t="shared" si="54"/>
        <v>0</v>
      </c>
      <c r="E226" s="10">
        <v>1</v>
      </c>
      <c r="F226" s="24">
        <f t="shared" si="55"/>
        <v>0.49504950495049505</v>
      </c>
      <c r="G226" s="10">
        <v>0</v>
      </c>
      <c r="H226" s="24">
        <f t="shared" si="56"/>
        <v>0</v>
      </c>
    </row>
    <row r="227" spans="1:8" ht="15" customHeight="1" x14ac:dyDescent="0.35">
      <c r="A227" s="15" t="s">
        <v>156</v>
      </c>
      <c r="B227" s="13" t="s">
        <v>109</v>
      </c>
      <c r="C227" s="10">
        <v>2</v>
      </c>
      <c r="D227" s="24">
        <f t="shared" si="54"/>
        <v>0.39603960396039606</v>
      </c>
      <c r="E227" s="10">
        <v>1</v>
      </c>
      <c r="F227" s="24">
        <f t="shared" si="55"/>
        <v>0.49504950495049505</v>
      </c>
      <c r="G227" s="10">
        <v>1</v>
      </c>
      <c r="H227" s="24">
        <f t="shared" si="56"/>
        <v>0.24630541871921183</v>
      </c>
    </row>
    <row r="228" spans="1:8" ht="15" customHeight="1" x14ac:dyDescent="0.35">
      <c r="A228" s="15" t="s">
        <v>157</v>
      </c>
      <c r="B228" s="13" t="s">
        <v>110</v>
      </c>
      <c r="C228" s="10">
        <v>3</v>
      </c>
      <c r="D228" s="24">
        <f t="shared" si="54"/>
        <v>0.59405940594059403</v>
      </c>
      <c r="E228" s="10">
        <v>6</v>
      </c>
      <c r="F228" s="24">
        <f t="shared" si="55"/>
        <v>2.9702970297029703</v>
      </c>
      <c r="G228" s="10">
        <v>0</v>
      </c>
      <c r="H228" s="24">
        <f t="shared" si="56"/>
        <v>0</v>
      </c>
    </row>
    <row r="229" spans="1:8" ht="15" customHeight="1" x14ac:dyDescent="0.35">
      <c r="A229" s="15" t="s">
        <v>158</v>
      </c>
      <c r="B229" s="13" t="s">
        <v>111</v>
      </c>
      <c r="C229" s="10">
        <v>1</v>
      </c>
      <c r="D229" s="24">
        <f t="shared" si="54"/>
        <v>0.19801980198019803</v>
      </c>
      <c r="E229" s="10">
        <v>2</v>
      </c>
      <c r="F229" s="24">
        <f t="shared" si="55"/>
        <v>0.99009900990099009</v>
      </c>
      <c r="G229" s="10">
        <v>0</v>
      </c>
      <c r="H229" s="24">
        <f t="shared" si="56"/>
        <v>0</v>
      </c>
    </row>
    <row r="230" spans="1:8" ht="15" customHeight="1" x14ac:dyDescent="0.35">
      <c r="A230" s="15" t="s">
        <v>159</v>
      </c>
      <c r="B230" s="13" t="s">
        <v>112</v>
      </c>
      <c r="C230" s="10">
        <v>1</v>
      </c>
      <c r="D230" s="24">
        <f t="shared" si="54"/>
        <v>0.19801980198019803</v>
      </c>
      <c r="E230" s="10">
        <v>1</v>
      </c>
      <c r="F230" s="24">
        <f t="shared" si="55"/>
        <v>0.49504950495049505</v>
      </c>
      <c r="G230" s="10">
        <v>0</v>
      </c>
      <c r="H230" s="24">
        <f t="shared" si="56"/>
        <v>0</v>
      </c>
    </row>
    <row r="231" spans="1:8" ht="15" customHeight="1" x14ac:dyDescent="0.35">
      <c r="A231" s="15" t="s">
        <v>160</v>
      </c>
      <c r="B231" s="13" t="s">
        <v>113</v>
      </c>
      <c r="C231" s="10">
        <v>0</v>
      </c>
      <c r="D231" s="24">
        <f t="shared" si="54"/>
        <v>0</v>
      </c>
      <c r="E231" s="10">
        <v>0</v>
      </c>
      <c r="F231" s="24">
        <f t="shared" si="55"/>
        <v>0</v>
      </c>
      <c r="G231" s="10">
        <v>0</v>
      </c>
      <c r="H231" s="24">
        <f t="shared" si="56"/>
        <v>0</v>
      </c>
    </row>
    <row r="232" spans="1:8" ht="15" customHeight="1" x14ac:dyDescent="0.35">
      <c r="A232" s="15" t="s">
        <v>161</v>
      </c>
      <c r="B232" s="13" t="s">
        <v>114</v>
      </c>
      <c r="C232" s="10">
        <v>1</v>
      </c>
      <c r="D232" s="24">
        <f t="shared" si="54"/>
        <v>0.19801980198019803</v>
      </c>
      <c r="E232" s="10">
        <v>1</v>
      </c>
      <c r="F232" s="24">
        <f t="shared" si="55"/>
        <v>0.49504950495049505</v>
      </c>
      <c r="G232" s="10">
        <v>0</v>
      </c>
      <c r="H232" s="24">
        <f t="shared" si="56"/>
        <v>0</v>
      </c>
    </row>
    <row r="233" spans="1:8" ht="15" customHeight="1" x14ac:dyDescent="0.35">
      <c r="A233" s="15" t="s">
        <v>162</v>
      </c>
      <c r="B233" s="13" t="s">
        <v>115</v>
      </c>
      <c r="C233" s="10">
        <v>0</v>
      </c>
      <c r="D233" s="24">
        <f t="shared" si="54"/>
        <v>0</v>
      </c>
      <c r="E233" s="10">
        <v>0</v>
      </c>
      <c r="F233" s="24">
        <f t="shared" si="55"/>
        <v>0</v>
      </c>
      <c r="G233" s="10">
        <v>0</v>
      </c>
      <c r="H233" s="24">
        <f t="shared" si="56"/>
        <v>0</v>
      </c>
    </row>
    <row r="234" spans="1:8" ht="15" customHeight="1" x14ac:dyDescent="0.35">
      <c r="A234" s="15" t="s">
        <v>163</v>
      </c>
      <c r="B234" s="13" t="s">
        <v>116</v>
      </c>
      <c r="C234" s="10">
        <v>1</v>
      </c>
      <c r="D234" s="24">
        <f t="shared" si="54"/>
        <v>0.19801980198019803</v>
      </c>
      <c r="E234" s="10">
        <v>2</v>
      </c>
      <c r="F234" s="24">
        <f t="shared" si="55"/>
        <v>0.99009900990099009</v>
      </c>
      <c r="G234" s="10">
        <v>0</v>
      </c>
      <c r="H234" s="24">
        <f t="shared" si="56"/>
        <v>0</v>
      </c>
    </row>
    <row r="235" spans="1:8" ht="15" customHeight="1" x14ac:dyDescent="0.35">
      <c r="A235" s="15" t="s">
        <v>164</v>
      </c>
      <c r="B235" s="13" t="s">
        <v>117</v>
      </c>
      <c r="C235" s="10">
        <v>1</v>
      </c>
      <c r="D235" s="24">
        <f t="shared" si="54"/>
        <v>0.19801980198019803</v>
      </c>
      <c r="E235" s="10">
        <v>2</v>
      </c>
      <c r="F235" s="24">
        <f t="shared" si="55"/>
        <v>0.99009900990099009</v>
      </c>
      <c r="G235" s="10">
        <v>0</v>
      </c>
      <c r="H235" s="24">
        <f t="shared" si="56"/>
        <v>0</v>
      </c>
    </row>
    <row r="236" spans="1:8" ht="15" customHeight="1" x14ac:dyDescent="0.35">
      <c r="A236" s="15" t="s">
        <v>165</v>
      </c>
      <c r="B236" s="13" t="s">
        <v>118</v>
      </c>
      <c r="C236" s="10">
        <v>0</v>
      </c>
      <c r="D236" s="24">
        <f t="shared" si="54"/>
        <v>0</v>
      </c>
      <c r="E236" s="10">
        <v>0</v>
      </c>
      <c r="F236" s="24">
        <f t="shared" si="55"/>
        <v>0</v>
      </c>
      <c r="G236" s="10">
        <v>0</v>
      </c>
      <c r="H236" s="24">
        <f t="shared" si="56"/>
        <v>0</v>
      </c>
    </row>
    <row r="237" spans="1:8" ht="15" customHeight="1" x14ac:dyDescent="0.35">
      <c r="A237" s="15" t="s">
        <v>166</v>
      </c>
      <c r="B237" s="13" t="s">
        <v>119</v>
      </c>
      <c r="C237" s="10">
        <v>0</v>
      </c>
      <c r="D237" s="24">
        <f t="shared" si="54"/>
        <v>0</v>
      </c>
      <c r="E237" s="10">
        <v>0</v>
      </c>
      <c r="F237" s="24">
        <f t="shared" si="55"/>
        <v>0</v>
      </c>
      <c r="G237" s="10">
        <v>0</v>
      </c>
      <c r="H237" s="24">
        <f t="shared" si="56"/>
        <v>0</v>
      </c>
    </row>
    <row r="238" spans="1:8" ht="15" customHeight="1" x14ac:dyDescent="0.35">
      <c r="A238" s="15" t="s">
        <v>167</v>
      </c>
      <c r="B238" s="13" t="s">
        <v>120</v>
      </c>
      <c r="C238" s="10">
        <v>0</v>
      </c>
      <c r="D238" s="24">
        <f t="shared" si="54"/>
        <v>0</v>
      </c>
      <c r="E238" s="10">
        <v>0</v>
      </c>
      <c r="F238" s="24">
        <f t="shared" si="55"/>
        <v>0</v>
      </c>
      <c r="G238" s="10">
        <v>0</v>
      </c>
      <c r="H238" s="24">
        <f t="shared" si="56"/>
        <v>0</v>
      </c>
    </row>
    <row r="239" spans="1:8" ht="15" customHeight="1" x14ac:dyDescent="0.35">
      <c r="A239" s="15" t="s">
        <v>168</v>
      </c>
      <c r="B239" s="13" t="s">
        <v>121</v>
      </c>
      <c r="C239" s="10">
        <v>0</v>
      </c>
      <c r="D239" s="24">
        <f t="shared" si="54"/>
        <v>0</v>
      </c>
      <c r="E239" s="10">
        <v>0</v>
      </c>
      <c r="F239" s="24">
        <f t="shared" si="55"/>
        <v>0</v>
      </c>
      <c r="G239" s="10">
        <v>0</v>
      </c>
      <c r="H239" s="24">
        <f t="shared" si="56"/>
        <v>0</v>
      </c>
    </row>
    <row r="240" spans="1:8" ht="15" customHeight="1" x14ac:dyDescent="0.35">
      <c r="A240" s="15" t="s">
        <v>169</v>
      </c>
      <c r="B240" s="13" t="s">
        <v>122</v>
      </c>
      <c r="C240" s="10">
        <v>0</v>
      </c>
      <c r="D240" s="24">
        <f t="shared" si="54"/>
        <v>0</v>
      </c>
      <c r="E240" s="10">
        <v>0</v>
      </c>
      <c r="F240" s="24">
        <f t="shared" si="55"/>
        <v>0</v>
      </c>
      <c r="G240" s="10">
        <v>0</v>
      </c>
      <c r="H240" s="24">
        <f t="shared" si="56"/>
        <v>0</v>
      </c>
    </row>
    <row r="241" spans="1:8" ht="15" customHeight="1" x14ac:dyDescent="0.35">
      <c r="A241" s="15" t="s">
        <v>170</v>
      </c>
      <c r="B241" s="13" t="s">
        <v>123</v>
      </c>
      <c r="C241" s="10">
        <v>0</v>
      </c>
      <c r="D241" s="24">
        <f t="shared" si="54"/>
        <v>0</v>
      </c>
      <c r="E241" s="10">
        <v>1</v>
      </c>
      <c r="F241" s="24">
        <f t="shared" si="55"/>
        <v>0.49504950495049505</v>
      </c>
      <c r="G241" s="10">
        <v>0</v>
      </c>
      <c r="H241" s="24">
        <f t="shared" si="56"/>
        <v>0</v>
      </c>
    </row>
    <row r="242" spans="1:8" ht="15" customHeight="1" x14ac:dyDescent="0.35">
      <c r="A242" s="15" t="s">
        <v>171</v>
      </c>
      <c r="B242" s="13" t="s">
        <v>124</v>
      </c>
      <c r="C242" s="10">
        <v>0</v>
      </c>
      <c r="D242" s="24">
        <f t="shared" si="54"/>
        <v>0</v>
      </c>
      <c r="E242" s="10">
        <v>0</v>
      </c>
      <c r="F242" s="24">
        <f t="shared" si="55"/>
        <v>0</v>
      </c>
      <c r="G242" s="10">
        <v>0</v>
      </c>
      <c r="H242" s="24">
        <f t="shared" si="56"/>
        <v>0</v>
      </c>
    </row>
    <row r="243" spans="1:8" ht="15" customHeight="1" x14ac:dyDescent="0.35">
      <c r="A243" s="15" t="s">
        <v>172</v>
      </c>
      <c r="B243" s="13" t="s">
        <v>125</v>
      </c>
      <c r="C243" s="10">
        <v>0</v>
      </c>
      <c r="D243" s="24">
        <f t="shared" si="54"/>
        <v>0</v>
      </c>
      <c r="E243" s="10">
        <v>0</v>
      </c>
      <c r="F243" s="24">
        <f t="shared" si="55"/>
        <v>0</v>
      </c>
      <c r="G243" s="10">
        <v>0</v>
      </c>
      <c r="H243" s="24">
        <f t="shared" si="56"/>
        <v>0</v>
      </c>
    </row>
    <row r="244" spans="1:8" ht="15" customHeight="1" x14ac:dyDescent="0.35">
      <c r="A244" s="15" t="s">
        <v>173</v>
      </c>
      <c r="B244" s="13" t="s">
        <v>126</v>
      </c>
      <c r="C244" s="10">
        <v>0</v>
      </c>
      <c r="D244" s="24">
        <f t="shared" si="54"/>
        <v>0</v>
      </c>
      <c r="E244" s="10">
        <v>0</v>
      </c>
      <c r="F244" s="24">
        <f t="shared" si="55"/>
        <v>0</v>
      </c>
      <c r="G244" s="10">
        <v>0</v>
      </c>
      <c r="H244" s="24">
        <f t="shared" si="56"/>
        <v>0</v>
      </c>
    </row>
    <row r="245" spans="1:8" ht="15" customHeight="1" x14ac:dyDescent="0.35">
      <c r="A245" s="15" t="s">
        <v>174</v>
      </c>
      <c r="B245" s="13" t="s">
        <v>127</v>
      </c>
      <c r="C245" s="10">
        <v>0</v>
      </c>
      <c r="D245" s="24">
        <f t="shared" si="54"/>
        <v>0</v>
      </c>
      <c r="E245" s="10">
        <v>0</v>
      </c>
      <c r="F245" s="24">
        <f t="shared" si="55"/>
        <v>0</v>
      </c>
      <c r="G245" s="10">
        <v>0</v>
      </c>
      <c r="H245" s="24">
        <f t="shared" si="56"/>
        <v>0</v>
      </c>
    </row>
    <row r="246" spans="1:8" ht="15" customHeight="1" x14ac:dyDescent="0.35">
      <c r="A246" s="15" t="s">
        <v>175</v>
      </c>
      <c r="B246" s="13" t="s">
        <v>25</v>
      </c>
      <c r="C246" s="10">
        <v>0</v>
      </c>
      <c r="D246" s="24">
        <f t="shared" si="54"/>
        <v>0</v>
      </c>
      <c r="E246" s="10">
        <v>0</v>
      </c>
      <c r="F246" s="24">
        <f t="shared" si="55"/>
        <v>0</v>
      </c>
      <c r="G246" s="10">
        <v>0</v>
      </c>
      <c r="H246" s="24">
        <f t="shared" si="56"/>
        <v>0</v>
      </c>
    </row>
    <row r="247" spans="1:8" ht="15" customHeight="1" x14ac:dyDescent="0.35">
      <c r="A247" s="15" t="s">
        <v>176</v>
      </c>
      <c r="B247" s="13" t="s">
        <v>25</v>
      </c>
      <c r="C247" s="10">
        <v>0</v>
      </c>
      <c r="D247" s="24">
        <f t="shared" si="54"/>
        <v>0</v>
      </c>
      <c r="E247" s="10">
        <v>0</v>
      </c>
      <c r="F247" s="24">
        <f t="shared" si="55"/>
        <v>0</v>
      </c>
      <c r="G247" s="10">
        <v>0</v>
      </c>
      <c r="H247" s="24">
        <f t="shared" si="56"/>
        <v>0</v>
      </c>
    </row>
    <row r="249" spans="1:8" ht="12" customHeight="1" x14ac:dyDescent="0.35"/>
    <row r="250" spans="1:8" ht="40.4" customHeight="1" x14ac:dyDescent="0.35">
      <c r="B250" s="88" t="s">
        <v>177</v>
      </c>
      <c r="C250" s="88"/>
      <c r="D250" s="88"/>
      <c r="E250" s="88"/>
      <c r="F250" s="89"/>
      <c r="G250" s="6"/>
    </row>
    <row r="251" spans="1:8" ht="30" customHeight="1" x14ac:dyDescent="0.35">
      <c r="A251" s="7"/>
      <c r="B251" s="7"/>
      <c r="C251" s="90" t="s">
        <v>2</v>
      </c>
      <c r="D251" s="91"/>
      <c r="E251" s="90" t="s">
        <v>3</v>
      </c>
      <c r="F251" s="91"/>
      <c r="G251" s="90" t="s">
        <v>4</v>
      </c>
      <c r="H251" s="91"/>
    </row>
    <row r="252" spans="1:8" ht="15.75" customHeight="1" x14ac:dyDescent="0.35">
      <c r="A252" s="7"/>
      <c r="B252" s="7"/>
      <c r="C252" s="34" t="s">
        <v>1000</v>
      </c>
      <c r="D252" s="8" t="s">
        <v>1001</v>
      </c>
      <c r="E252" s="34" t="s">
        <v>1000</v>
      </c>
      <c r="F252" s="8" t="s">
        <v>1001</v>
      </c>
      <c r="G252" s="34" t="s">
        <v>1000</v>
      </c>
      <c r="H252" s="8" t="s">
        <v>1001</v>
      </c>
    </row>
    <row r="253" spans="1:8" ht="15.75" customHeight="1" x14ac:dyDescent="0.35">
      <c r="A253" s="7">
        <v>1</v>
      </c>
      <c r="B253" s="7" t="s">
        <v>150</v>
      </c>
      <c r="C253" s="10">
        <v>406</v>
      </c>
      <c r="D253" s="24">
        <f>C253/505*100</f>
        <v>80.396039603960403</v>
      </c>
      <c r="E253" s="10">
        <v>0</v>
      </c>
      <c r="F253" s="24">
        <f>E253/202*100</f>
        <v>0</v>
      </c>
      <c r="G253" s="10">
        <v>406</v>
      </c>
      <c r="H253" s="24">
        <f>G253/406*100</f>
        <v>100</v>
      </c>
    </row>
    <row r="254" spans="1:8" ht="15.75" customHeight="1" x14ac:dyDescent="0.35">
      <c r="A254" s="7">
        <v>2</v>
      </c>
      <c r="B254" s="13" t="s">
        <v>104</v>
      </c>
      <c r="C254" s="10">
        <v>73</v>
      </c>
      <c r="D254" s="24">
        <f t="shared" ref="D254:D279" si="57">C254/505*100</f>
        <v>14.455445544554454</v>
      </c>
      <c r="E254" s="10">
        <v>159</v>
      </c>
      <c r="F254" s="24">
        <f t="shared" ref="F254:F279" si="58">E254/202*100</f>
        <v>78.712871287128721</v>
      </c>
      <c r="G254" s="10">
        <v>0</v>
      </c>
      <c r="H254" s="24">
        <f t="shared" ref="H254:H279" si="59">G254/406*100</f>
        <v>0</v>
      </c>
    </row>
    <row r="255" spans="1:8" ht="15.75" customHeight="1" x14ac:dyDescent="0.35">
      <c r="A255" s="7">
        <v>3</v>
      </c>
      <c r="B255" s="13" t="s">
        <v>105</v>
      </c>
      <c r="C255" s="10">
        <v>9</v>
      </c>
      <c r="D255" s="24">
        <f t="shared" si="57"/>
        <v>1.782178217821782</v>
      </c>
      <c r="E255" s="10">
        <v>12</v>
      </c>
      <c r="F255" s="24">
        <f t="shared" si="58"/>
        <v>5.9405940594059405</v>
      </c>
      <c r="G255" s="10">
        <v>0</v>
      </c>
      <c r="H255" s="24">
        <f t="shared" si="59"/>
        <v>0</v>
      </c>
    </row>
    <row r="256" spans="1:8" ht="15.75" customHeight="1" x14ac:dyDescent="0.35">
      <c r="A256" s="7">
        <v>4</v>
      </c>
      <c r="B256" s="13" t="s">
        <v>106</v>
      </c>
      <c r="C256" s="10">
        <v>9</v>
      </c>
      <c r="D256" s="24">
        <f t="shared" si="57"/>
        <v>1.782178217821782</v>
      </c>
      <c r="E256" s="10">
        <v>15</v>
      </c>
      <c r="F256" s="24">
        <f t="shared" si="58"/>
        <v>7.4257425742574252</v>
      </c>
      <c r="G256" s="10">
        <v>0</v>
      </c>
      <c r="H256" s="24">
        <f t="shared" si="59"/>
        <v>0</v>
      </c>
    </row>
    <row r="257" spans="1:8" ht="15.75" customHeight="1" x14ac:dyDescent="0.35">
      <c r="A257" s="7">
        <v>5</v>
      </c>
      <c r="B257" s="13" t="s">
        <v>107</v>
      </c>
      <c r="C257" s="10">
        <v>2</v>
      </c>
      <c r="D257" s="24">
        <f t="shared" si="57"/>
        <v>0.39603960396039606</v>
      </c>
      <c r="E257" s="10">
        <v>3</v>
      </c>
      <c r="F257" s="24">
        <f t="shared" si="58"/>
        <v>1.4851485148514851</v>
      </c>
      <c r="G257" s="10">
        <v>0</v>
      </c>
      <c r="H257" s="24">
        <f t="shared" si="59"/>
        <v>0</v>
      </c>
    </row>
    <row r="258" spans="1:8" ht="15.75" customHeight="1" x14ac:dyDescent="0.35">
      <c r="A258" s="7">
        <v>6</v>
      </c>
      <c r="B258" s="13" t="s">
        <v>108</v>
      </c>
      <c r="C258" s="10">
        <v>0</v>
      </c>
      <c r="D258" s="24">
        <f t="shared" si="57"/>
        <v>0</v>
      </c>
      <c r="E258" s="10">
        <v>0</v>
      </c>
      <c r="F258" s="24">
        <f t="shared" si="58"/>
        <v>0</v>
      </c>
      <c r="G258" s="10">
        <v>0</v>
      </c>
      <c r="H258" s="24">
        <f t="shared" si="59"/>
        <v>0</v>
      </c>
    </row>
    <row r="259" spans="1:8" ht="15.75" customHeight="1" x14ac:dyDescent="0.35">
      <c r="A259" s="7">
        <v>7</v>
      </c>
      <c r="B259" s="13" t="s">
        <v>109</v>
      </c>
      <c r="C259" s="10">
        <v>1</v>
      </c>
      <c r="D259" s="24">
        <f t="shared" si="57"/>
        <v>0.19801980198019803</v>
      </c>
      <c r="E259" s="10">
        <v>1</v>
      </c>
      <c r="F259" s="24">
        <f t="shared" si="58"/>
        <v>0.49504950495049505</v>
      </c>
      <c r="G259" s="10">
        <v>0</v>
      </c>
      <c r="H259" s="24">
        <f t="shared" si="59"/>
        <v>0</v>
      </c>
    </row>
    <row r="260" spans="1:8" ht="15.75" customHeight="1" x14ac:dyDescent="0.35">
      <c r="A260" s="7">
        <v>8</v>
      </c>
      <c r="B260" s="13" t="s">
        <v>110</v>
      </c>
      <c r="C260" s="10">
        <v>2</v>
      </c>
      <c r="D260" s="24">
        <f t="shared" si="57"/>
        <v>0.39603960396039606</v>
      </c>
      <c r="E260" s="10">
        <v>5</v>
      </c>
      <c r="F260" s="24">
        <f t="shared" si="58"/>
        <v>2.4752475247524752</v>
      </c>
      <c r="G260" s="10">
        <v>0</v>
      </c>
      <c r="H260" s="24">
        <f t="shared" si="59"/>
        <v>0</v>
      </c>
    </row>
    <row r="261" spans="1:8" ht="15.75" customHeight="1" x14ac:dyDescent="0.35">
      <c r="A261" s="7">
        <v>9</v>
      </c>
      <c r="B261" s="13" t="s">
        <v>111</v>
      </c>
      <c r="C261" s="10">
        <v>1</v>
      </c>
      <c r="D261" s="24">
        <f t="shared" si="57"/>
        <v>0.19801980198019803</v>
      </c>
      <c r="E261" s="10">
        <v>2</v>
      </c>
      <c r="F261" s="24">
        <f t="shared" si="58"/>
        <v>0.99009900990099009</v>
      </c>
      <c r="G261" s="10">
        <v>0</v>
      </c>
      <c r="H261" s="24">
        <f t="shared" si="59"/>
        <v>0</v>
      </c>
    </row>
    <row r="262" spans="1:8" ht="15.75" customHeight="1" x14ac:dyDescent="0.35">
      <c r="A262" s="7">
        <v>10</v>
      </c>
      <c r="B262" s="13" t="s">
        <v>112</v>
      </c>
      <c r="C262" s="10">
        <v>0</v>
      </c>
      <c r="D262" s="24">
        <f t="shared" si="57"/>
        <v>0</v>
      </c>
      <c r="E262" s="10">
        <v>0</v>
      </c>
      <c r="F262" s="24">
        <f t="shared" si="58"/>
        <v>0</v>
      </c>
      <c r="G262" s="10">
        <v>0</v>
      </c>
      <c r="H262" s="24">
        <f t="shared" si="59"/>
        <v>0</v>
      </c>
    </row>
    <row r="263" spans="1:8" ht="15.75" customHeight="1" x14ac:dyDescent="0.35">
      <c r="A263" s="7">
        <v>11</v>
      </c>
      <c r="B263" s="13" t="s">
        <v>113</v>
      </c>
      <c r="C263" s="10">
        <v>0</v>
      </c>
      <c r="D263" s="24">
        <f t="shared" si="57"/>
        <v>0</v>
      </c>
      <c r="E263" s="10">
        <v>0</v>
      </c>
      <c r="F263" s="24">
        <f t="shared" si="58"/>
        <v>0</v>
      </c>
      <c r="G263" s="10">
        <v>0</v>
      </c>
      <c r="H263" s="24">
        <f t="shared" si="59"/>
        <v>0</v>
      </c>
    </row>
    <row r="264" spans="1:8" ht="15.75" customHeight="1" x14ac:dyDescent="0.35">
      <c r="A264" s="7">
        <v>12</v>
      </c>
      <c r="B264" s="13" t="s">
        <v>114</v>
      </c>
      <c r="C264" s="10">
        <v>1</v>
      </c>
      <c r="D264" s="24">
        <f t="shared" si="57"/>
        <v>0.19801980198019803</v>
      </c>
      <c r="E264" s="10">
        <v>1</v>
      </c>
      <c r="F264" s="24">
        <f t="shared" si="58"/>
        <v>0.49504950495049505</v>
      </c>
      <c r="G264" s="10">
        <v>0</v>
      </c>
      <c r="H264" s="24">
        <f t="shared" si="59"/>
        <v>0</v>
      </c>
    </row>
    <row r="265" spans="1:8" ht="15.75" customHeight="1" x14ac:dyDescent="0.35">
      <c r="A265" s="7">
        <v>13</v>
      </c>
      <c r="B265" s="13" t="s">
        <v>115</v>
      </c>
      <c r="C265" s="10">
        <v>0</v>
      </c>
      <c r="D265" s="24">
        <f t="shared" si="57"/>
        <v>0</v>
      </c>
      <c r="E265" s="10">
        <v>0</v>
      </c>
      <c r="F265" s="24">
        <f t="shared" si="58"/>
        <v>0</v>
      </c>
      <c r="G265" s="10">
        <v>0</v>
      </c>
      <c r="H265" s="24">
        <f t="shared" si="59"/>
        <v>0</v>
      </c>
    </row>
    <row r="266" spans="1:8" ht="15.75" customHeight="1" x14ac:dyDescent="0.35">
      <c r="A266" s="7">
        <v>14</v>
      </c>
      <c r="B266" s="13" t="s">
        <v>116</v>
      </c>
      <c r="C266" s="10">
        <v>0</v>
      </c>
      <c r="D266" s="24">
        <f t="shared" si="57"/>
        <v>0</v>
      </c>
      <c r="E266" s="10">
        <v>1</v>
      </c>
      <c r="F266" s="24">
        <f t="shared" si="58"/>
        <v>0.49504950495049505</v>
      </c>
      <c r="G266" s="10">
        <v>0</v>
      </c>
      <c r="H266" s="24">
        <f t="shared" si="59"/>
        <v>0</v>
      </c>
    </row>
    <row r="267" spans="1:8" ht="15.75" customHeight="1" x14ac:dyDescent="0.35">
      <c r="A267" s="7">
        <v>15</v>
      </c>
      <c r="B267" s="13" t="s">
        <v>117</v>
      </c>
      <c r="C267" s="10">
        <v>1</v>
      </c>
      <c r="D267" s="24">
        <f t="shared" si="57"/>
        <v>0.19801980198019803</v>
      </c>
      <c r="E267" s="10">
        <v>2</v>
      </c>
      <c r="F267" s="24">
        <f t="shared" si="58"/>
        <v>0.99009900990099009</v>
      </c>
      <c r="G267" s="10">
        <v>0</v>
      </c>
      <c r="H267" s="24">
        <f t="shared" si="59"/>
        <v>0</v>
      </c>
    </row>
    <row r="268" spans="1:8" ht="15.75" customHeight="1" x14ac:dyDescent="0.35">
      <c r="A268" s="7">
        <v>16</v>
      </c>
      <c r="B268" s="13" t="s">
        <v>118</v>
      </c>
      <c r="C268" s="10">
        <v>0</v>
      </c>
      <c r="D268" s="24">
        <f t="shared" si="57"/>
        <v>0</v>
      </c>
      <c r="E268" s="10">
        <v>0</v>
      </c>
      <c r="F268" s="24">
        <f t="shared" si="58"/>
        <v>0</v>
      </c>
      <c r="G268" s="10">
        <v>0</v>
      </c>
      <c r="H268" s="24">
        <f t="shared" si="59"/>
        <v>0</v>
      </c>
    </row>
    <row r="269" spans="1:8" ht="15.75" customHeight="1" x14ac:dyDescent="0.35">
      <c r="A269" s="7">
        <v>17</v>
      </c>
      <c r="B269" s="13" t="s">
        <v>119</v>
      </c>
      <c r="C269" s="10">
        <v>0</v>
      </c>
      <c r="D269" s="24">
        <f>C269/505*100</f>
        <v>0</v>
      </c>
      <c r="E269" s="10">
        <v>0</v>
      </c>
      <c r="F269" s="24">
        <f t="shared" si="58"/>
        <v>0</v>
      </c>
      <c r="G269" s="10">
        <v>0</v>
      </c>
      <c r="H269" s="24">
        <f t="shared" si="59"/>
        <v>0</v>
      </c>
    </row>
    <row r="270" spans="1:8" ht="15.75" customHeight="1" x14ac:dyDescent="0.35">
      <c r="A270" s="7">
        <v>18</v>
      </c>
      <c r="B270" s="13" t="s">
        <v>120</v>
      </c>
      <c r="C270" s="10">
        <v>0</v>
      </c>
      <c r="D270" s="24">
        <f t="shared" si="57"/>
        <v>0</v>
      </c>
      <c r="E270" s="10">
        <v>0</v>
      </c>
      <c r="F270" s="24">
        <f t="shared" si="58"/>
        <v>0</v>
      </c>
      <c r="G270" s="10">
        <v>0</v>
      </c>
      <c r="H270" s="24">
        <f t="shared" si="59"/>
        <v>0</v>
      </c>
    </row>
    <row r="271" spans="1:8" ht="15.75" customHeight="1" x14ac:dyDescent="0.35">
      <c r="A271" s="7">
        <v>19</v>
      </c>
      <c r="B271" s="13" t="s">
        <v>121</v>
      </c>
      <c r="C271" s="10">
        <v>0</v>
      </c>
      <c r="D271" s="24">
        <f t="shared" si="57"/>
        <v>0</v>
      </c>
      <c r="E271" s="10">
        <v>0</v>
      </c>
      <c r="F271" s="24">
        <f t="shared" si="58"/>
        <v>0</v>
      </c>
      <c r="G271" s="10">
        <v>0</v>
      </c>
      <c r="H271" s="24">
        <f t="shared" si="59"/>
        <v>0</v>
      </c>
    </row>
    <row r="272" spans="1:8" ht="15.75" customHeight="1" x14ac:dyDescent="0.35">
      <c r="A272" s="7">
        <v>20</v>
      </c>
      <c r="B272" s="13" t="s">
        <v>122</v>
      </c>
      <c r="C272" s="10">
        <v>0</v>
      </c>
      <c r="D272" s="24">
        <f t="shared" si="57"/>
        <v>0</v>
      </c>
      <c r="E272" s="10">
        <v>0</v>
      </c>
      <c r="F272" s="24">
        <f t="shared" si="58"/>
        <v>0</v>
      </c>
      <c r="G272" s="10">
        <v>0</v>
      </c>
      <c r="H272" s="24">
        <f t="shared" si="59"/>
        <v>0</v>
      </c>
    </row>
    <row r="273" spans="1:8" ht="15.75" customHeight="1" x14ac:dyDescent="0.35">
      <c r="A273" s="7">
        <v>21</v>
      </c>
      <c r="B273" s="13" t="s">
        <v>123</v>
      </c>
      <c r="C273" s="10">
        <v>0</v>
      </c>
      <c r="D273" s="24">
        <f t="shared" si="57"/>
        <v>0</v>
      </c>
      <c r="E273" s="10">
        <v>1</v>
      </c>
      <c r="F273" s="24">
        <f t="shared" si="58"/>
        <v>0.49504950495049505</v>
      </c>
      <c r="G273" s="10">
        <v>0</v>
      </c>
      <c r="H273" s="24">
        <f t="shared" si="59"/>
        <v>0</v>
      </c>
    </row>
    <row r="274" spans="1:8" ht="15.75" customHeight="1" x14ac:dyDescent="0.35">
      <c r="A274" s="7">
        <v>22</v>
      </c>
      <c r="B274" s="13" t="s">
        <v>124</v>
      </c>
      <c r="C274" s="10">
        <v>0</v>
      </c>
      <c r="D274" s="24">
        <f t="shared" si="57"/>
        <v>0</v>
      </c>
      <c r="E274" s="10">
        <v>0</v>
      </c>
      <c r="F274" s="24">
        <f t="shared" si="58"/>
        <v>0</v>
      </c>
      <c r="G274" s="10">
        <v>0</v>
      </c>
      <c r="H274" s="24">
        <f t="shared" si="59"/>
        <v>0</v>
      </c>
    </row>
    <row r="275" spans="1:8" ht="15.75" customHeight="1" x14ac:dyDescent="0.35">
      <c r="A275" s="7">
        <v>23</v>
      </c>
      <c r="B275" s="13" t="s">
        <v>125</v>
      </c>
      <c r="C275" s="10">
        <v>0</v>
      </c>
      <c r="D275" s="24">
        <f t="shared" si="57"/>
        <v>0</v>
      </c>
      <c r="E275" s="10">
        <v>0</v>
      </c>
      <c r="F275" s="24">
        <f>E275/202*100</f>
        <v>0</v>
      </c>
      <c r="G275" s="10">
        <v>0</v>
      </c>
      <c r="H275" s="24">
        <f t="shared" si="59"/>
        <v>0</v>
      </c>
    </row>
    <row r="276" spans="1:8" ht="15.75" customHeight="1" x14ac:dyDescent="0.35">
      <c r="A276" s="7">
        <v>24</v>
      </c>
      <c r="B276" s="13" t="s">
        <v>126</v>
      </c>
      <c r="C276" s="10">
        <v>0</v>
      </c>
      <c r="D276" s="24">
        <f t="shared" si="57"/>
        <v>0</v>
      </c>
      <c r="E276" s="10">
        <v>0</v>
      </c>
      <c r="F276" s="24">
        <f t="shared" si="58"/>
        <v>0</v>
      </c>
      <c r="G276" s="10">
        <v>0</v>
      </c>
      <c r="H276" s="24">
        <f>G276/406*100</f>
        <v>0</v>
      </c>
    </row>
    <row r="277" spans="1:8" ht="15.75" customHeight="1" x14ac:dyDescent="0.35">
      <c r="A277" s="7">
        <v>25</v>
      </c>
      <c r="B277" s="13" t="s">
        <v>127</v>
      </c>
      <c r="C277" s="10">
        <v>0</v>
      </c>
      <c r="D277" s="24">
        <f t="shared" si="57"/>
        <v>0</v>
      </c>
      <c r="E277" s="10">
        <v>0</v>
      </c>
      <c r="F277" s="24">
        <f t="shared" si="58"/>
        <v>0</v>
      </c>
      <c r="G277" s="10">
        <v>0</v>
      </c>
      <c r="H277" s="24">
        <f t="shared" si="59"/>
        <v>0</v>
      </c>
    </row>
    <row r="278" spans="1:8" ht="15.75" customHeight="1" x14ac:dyDescent="0.35">
      <c r="A278" s="7">
        <v>26</v>
      </c>
      <c r="B278" s="13" t="s">
        <v>25</v>
      </c>
      <c r="C278" s="10">
        <v>0</v>
      </c>
      <c r="D278" s="24">
        <f t="shared" si="57"/>
        <v>0</v>
      </c>
      <c r="E278" s="10">
        <v>0</v>
      </c>
      <c r="F278" s="24">
        <f t="shared" si="58"/>
        <v>0</v>
      </c>
      <c r="G278" s="10">
        <v>0</v>
      </c>
      <c r="H278" s="24">
        <f t="shared" si="59"/>
        <v>0</v>
      </c>
    </row>
    <row r="279" spans="1:8" ht="15.75" customHeight="1" x14ac:dyDescent="0.35">
      <c r="A279" s="7">
        <v>27</v>
      </c>
      <c r="B279" s="13" t="s">
        <v>25</v>
      </c>
      <c r="C279" s="10">
        <v>0</v>
      </c>
      <c r="D279" s="24">
        <f t="shared" si="57"/>
        <v>0</v>
      </c>
      <c r="E279" s="10">
        <v>0</v>
      </c>
      <c r="F279" s="24">
        <f t="shared" si="58"/>
        <v>0</v>
      </c>
      <c r="G279" s="10">
        <v>0</v>
      </c>
      <c r="H279" s="24">
        <f t="shared" si="59"/>
        <v>0</v>
      </c>
    </row>
    <row r="280" spans="1:8" ht="13.4" customHeight="1" x14ac:dyDescent="0.35">
      <c r="G280" s="12"/>
    </row>
    <row r="282" spans="1:8" ht="40.4" customHeight="1" x14ac:dyDescent="0.35">
      <c r="B282" s="88" t="s">
        <v>178</v>
      </c>
      <c r="C282" s="88"/>
      <c r="D282" s="88"/>
      <c r="E282" s="88"/>
      <c r="F282" s="89"/>
      <c r="G282" s="6"/>
    </row>
    <row r="283" spans="1:8" s="131" customFormat="1" ht="12" customHeight="1" x14ac:dyDescent="0.35">
      <c r="B283" s="17" t="s">
        <v>179</v>
      </c>
      <c r="C283" s="132"/>
      <c r="D283" s="132"/>
      <c r="E283" s="132"/>
      <c r="F283" s="133"/>
      <c r="G283" s="133"/>
    </row>
    <row r="284" spans="1:8" s="18" customFormat="1" ht="12" customHeight="1" x14ac:dyDescent="0.35">
      <c r="B284" s="19"/>
      <c r="C284" s="19"/>
      <c r="D284" s="19"/>
      <c r="E284" s="19"/>
      <c r="F284" s="20"/>
      <c r="G284" s="20"/>
    </row>
    <row r="285" spans="1:8" s="18" customFormat="1" ht="12" customHeight="1" x14ac:dyDescent="0.35">
      <c r="B285" s="21" t="s">
        <v>180</v>
      </c>
      <c r="C285" s="21"/>
      <c r="D285" s="19"/>
      <c r="E285" s="19"/>
      <c r="F285" s="20"/>
      <c r="G285" s="20"/>
    </row>
    <row r="286" spans="1:8" ht="60" customHeight="1" x14ac:dyDescent="0.35">
      <c r="A286" s="7"/>
      <c r="B286" s="7"/>
      <c r="C286" s="92" t="s">
        <v>181</v>
      </c>
      <c r="D286" s="93"/>
      <c r="E286" s="92" t="s">
        <v>182</v>
      </c>
      <c r="F286" s="93"/>
      <c r="G286" s="94" t="s">
        <v>183</v>
      </c>
      <c r="H286" s="95"/>
    </row>
    <row r="287" spans="1:8" ht="15.75" customHeight="1" x14ac:dyDescent="0.35">
      <c r="A287" s="7"/>
      <c r="B287" s="7"/>
      <c r="C287" s="34" t="s">
        <v>1000</v>
      </c>
      <c r="D287" s="8" t="s">
        <v>1001</v>
      </c>
      <c r="E287" s="34" t="s">
        <v>1000</v>
      </c>
      <c r="F287" s="8" t="s">
        <v>1001</v>
      </c>
      <c r="G287" s="10" t="s">
        <v>1000</v>
      </c>
      <c r="H287" s="10" t="s">
        <v>1001</v>
      </c>
    </row>
    <row r="288" spans="1:8" ht="14.5" x14ac:dyDescent="0.35">
      <c r="A288" s="15" t="s">
        <v>184</v>
      </c>
      <c r="B288" s="130" t="s">
        <v>185</v>
      </c>
      <c r="C288" s="10">
        <v>72</v>
      </c>
      <c r="D288" s="24">
        <f>C288/99*100</f>
        <v>72.727272727272734</v>
      </c>
      <c r="E288" s="10">
        <v>4</v>
      </c>
      <c r="F288" s="24">
        <f>E288/99*100</f>
        <v>4.0404040404040407</v>
      </c>
      <c r="G288" s="10">
        <v>23</v>
      </c>
      <c r="H288" s="24">
        <f>G288/99*100</f>
        <v>23.232323232323232</v>
      </c>
    </row>
    <row r="289" spans="1:8" ht="14.5" x14ac:dyDescent="0.35">
      <c r="A289" s="15" t="s">
        <v>186</v>
      </c>
      <c r="B289" s="130" t="s">
        <v>187</v>
      </c>
      <c r="C289" s="10">
        <v>75</v>
      </c>
      <c r="D289" s="24">
        <f t="shared" ref="D289:D301" si="60">C289/99*100</f>
        <v>75.757575757575751</v>
      </c>
      <c r="E289" s="10">
        <v>2</v>
      </c>
      <c r="F289" s="24">
        <f t="shared" ref="F289:F301" si="61">E289/99*100</f>
        <v>2.0202020202020203</v>
      </c>
      <c r="G289" s="10">
        <v>22</v>
      </c>
      <c r="H289" s="24">
        <f t="shared" ref="H289:H301" si="62">G289/99*100</f>
        <v>22.222222222222221</v>
      </c>
    </row>
    <row r="290" spans="1:8" ht="14.5" x14ac:dyDescent="0.35">
      <c r="A290" s="15" t="s">
        <v>188</v>
      </c>
      <c r="B290" s="130" t="s">
        <v>189</v>
      </c>
      <c r="C290" s="10">
        <v>71</v>
      </c>
      <c r="D290" s="24">
        <f t="shared" si="60"/>
        <v>71.717171717171709</v>
      </c>
      <c r="E290" s="10">
        <v>3</v>
      </c>
      <c r="F290" s="24">
        <f t="shared" si="61"/>
        <v>3.0303030303030303</v>
      </c>
      <c r="G290" s="10">
        <v>25</v>
      </c>
      <c r="H290" s="24">
        <f t="shared" si="62"/>
        <v>25.252525252525253</v>
      </c>
    </row>
    <row r="291" spans="1:8" ht="14.5" x14ac:dyDescent="0.35">
      <c r="A291" s="15" t="s">
        <v>190</v>
      </c>
      <c r="B291" s="130" t="s">
        <v>191</v>
      </c>
      <c r="C291" s="10">
        <v>42</v>
      </c>
      <c r="D291" s="24">
        <f t="shared" si="60"/>
        <v>42.424242424242422</v>
      </c>
      <c r="E291" s="10">
        <v>2</v>
      </c>
      <c r="F291" s="24">
        <f t="shared" si="61"/>
        <v>2.0202020202020203</v>
      </c>
      <c r="G291" s="10">
        <v>55</v>
      </c>
      <c r="H291" s="24">
        <f t="shared" si="62"/>
        <v>55.555555555555557</v>
      </c>
    </row>
    <row r="292" spans="1:8" ht="14.5" x14ac:dyDescent="0.35">
      <c r="A292" s="15" t="s">
        <v>192</v>
      </c>
      <c r="B292" s="130" t="s">
        <v>193</v>
      </c>
      <c r="C292" s="10">
        <v>93</v>
      </c>
      <c r="D292" s="24">
        <f t="shared" si="60"/>
        <v>93.939393939393938</v>
      </c>
      <c r="E292" s="10">
        <v>3</v>
      </c>
      <c r="F292" s="24">
        <f t="shared" si="61"/>
        <v>3.0303030303030303</v>
      </c>
      <c r="G292" s="10">
        <v>3</v>
      </c>
      <c r="H292" s="24">
        <f t="shared" si="62"/>
        <v>3.0303030303030303</v>
      </c>
    </row>
    <row r="293" spans="1:8" ht="14.5" x14ac:dyDescent="0.35">
      <c r="A293" s="15" t="s">
        <v>194</v>
      </c>
      <c r="B293" s="130" t="s">
        <v>195</v>
      </c>
      <c r="C293" s="10">
        <v>56</v>
      </c>
      <c r="D293" s="24">
        <f t="shared" si="60"/>
        <v>56.56565656565656</v>
      </c>
      <c r="E293" s="10">
        <v>6</v>
      </c>
      <c r="F293" s="24">
        <f t="shared" si="61"/>
        <v>6.0606060606060606</v>
      </c>
      <c r="G293" s="10">
        <v>37</v>
      </c>
      <c r="H293" s="24">
        <f t="shared" si="62"/>
        <v>37.373737373737377</v>
      </c>
    </row>
    <row r="294" spans="1:8" ht="14.5" x14ac:dyDescent="0.35">
      <c r="A294" s="15" t="s">
        <v>196</v>
      </c>
      <c r="B294" s="130" t="s">
        <v>197</v>
      </c>
      <c r="C294" s="10">
        <v>58</v>
      </c>
      <c r="D294" s="24">
        <f t="shared" si="60"/>
        <v>58.585858585858588</v>
      </c>
      <c r="E294" s="10">
        <v>7</v>
      </c>
      <c r="F294" s="24">
        <f t="shared" si="61"/>
        <v>7.0707070707070701</v>
      </c>
      <c r="G294" s="10">
        <v>34</v>
      </c>
      <c r="H294" s="24">
        <f t="shared" si="62"/>
        <v>34.343434343434339</v>
      </c>
    </row>
    <row r="295" spans="1:8" ht="14.5" x14ac:dyDescent="0.35">
      <c r="A295" s="15" t="s">
        <v>198</v>
      </c>
      <c r="B295" s="130" t="s">
        <v>199</v>
      </c>
      <c r="C295" s="10">
        <v>62</v>
      </c>
      <c r="D295" s="24">
        <f t="shared" si="60"/>
        <v>62.62626262626263</v>
      </c>
      <c r="E295" s="10">
        <v>5</v>
      </c>
      <c r="F295" s="24">
        <f t="shared" si="61"/>
        <v>5.0505050505050502</v>
      </c>
      <c r="G295" s="10">
        <v>32</v>
      </c>
      <c r="H295" s="24">
        <f t="shared" si="62"/>
        <v>32.323232323232325</v>
      </c>
    </row>
    <row r="296" spans="1:8" ht="14.5" x14ac:dyDescent="0.35">
      <c r="A296" s="15" t="s">
        <v>200</v>
      </c>
      <c r="B296" s="130" t="s">
        <v>201</v>
      </c>
      <c r="C296" s="10">
        <v>63</v>
      </c>
      <c r="D296" s="24">
        <f t="shared" si="60"/>
        <v>63.636363636363633</v>
      </c>
      <c r="E296" s="10">
        <v>1</v>
      </c>
      <c r="F296" s="24">
        <f t="shared" si="61"/>
        <v>1.0101010101010102</v>
      </c>
      <c r="G296" s="10">
        <v>35</v>
      </c>
      <c r="H296" s="24">
        <f t="shared" si="62"/>
        <v>35.353535353535356</v>
      </c>
    </row>
    <row r="297" spans="1:8" ht="14.5" x14ac:dyDescent="0.35">
      <c r="A297" s="15" t="s">
        <v>202</v>
      </c>
      <c r="B297" s="130" t="s">
        <v>203</v>
      </c>
      <c r="C297" s="10">
        <v>63</v>
      </c>
      <c r="D297" s="24">
        <f t="shared" si="60"/>
        <v>63.636363636363633</v>
      </c>
      <c r="E297" s="10">
        <v>9</v>
      </c>
      <c r="F297" s="24">
        <f t="shared" si="61"/>
        <v>9.0909090909090917</v>
      </c>
      <c r="G297" s="10">
        <v>27</v>
      </c>
      <c r="H297" s="24">
        <f t="shared" si="62"/>
        <v>27.27272727272727</v>
      </c>
    </row>
    <row r="298" spans="1:8" ht="14.5" x14ac:dyDescent="0.35">
      <c r="A298" s="15" t="s">
        <v>204</v>
      </c>
      <c r="B298" s="130" t="s">
        <v>205</v>
      </c>
      <c r="C298" s="10">
        <v>94</v>
      </c>
      <c r="D298" s="24">
        <f t="shared" si="60"/>
        <v>94.949494949494948</v>
      </c>
      <c r="E298" s="10">
        <v>1</v>
      </c>
      <c r="F298" s="24">
        <f t="shared" si="61"/>
        <v>1.0101010101010102</v>
      </c>
      <c r="G298" s="10">
        <v>4</v>
      </c>
      <c r="H298" s="24">
        <f t="shared" si="62"/>
        <v>4.0404040404040407</v>
      </c>
    </row>
    <row r="299" spans="1:8" ht="14.5" x14ac:dyDescent="0.35">
      <c r="A299" s="15" t="s">
        <v>206</v>
      </c>
      <c r="B299" s="130" t="s">
        <v>207</v>
      </c>
      <c r="C299" s="10">
        <v>89</v>
      </c>
      <c r="D299" s="24">
        <f t="shared" si="60"/>
        <v>89.898989898989896</v>
      </c>
      <c r="E299" s="10">
        <v>1</v>
      </c>
      <c r="F299" s="24">
        <f t="shared" si="61"/>
        <v>1.0101010101010102</v>
      </c>
      <c r="G299" s="10">
        <v>9</v>
      </c>
      <c r="H299" s="24">
        <f t="shared" si="62"/>
        <v>9.0909090909090917</v>
      </c>
    </row>
    <row r="300" spans="1:8" ht="14.5" x14ac:dyDescent="0.35">
      <c r="A300" s="15" t="s">
        <v>208</v>
      </c>
      <c r="B300" s="130" t="s">
        <v>209</v>
      </c>
      <c r="C300" s="10">
        <v>69</v>
      </c>
      <c r="D300" s="24">
        <f t="shared" si="60"/>
        <v>69.696969696969703</v>
      </c>
      <c r="E300" s="10">
        <v>3</v>
      </c>
      <c r="F300" s="24">
        <f t="shared" si="61"/>
        <v>3.0303030303030303</v>
      </c>
      <c r="G300" s="10">
        <v>27</v>
      </c>
      <c r="H300" s="24">
        <f t="shared" si="62"/>
        <v>27.27272727272727</v>
      </c>
    </row>
    <row r="301" spans="1:8" ht="14.5" x14ac:dyDescent="0.35">
      <c r="A301" s="15" t="s">
        <v>210</v>
      </c>
      <c r="B301" s="130" t="s">
        <v>211</v>
      </c>
      <c r="C301" s="10">
        <v>57</v>
      </c>
      <c r="D301" s="24">
        <f t="shared" si="60"/>
        <v>57.575757575757578</v>
      </c>
      <c r="E301" s="10">
        <v>4</v>
      </c>
      <c r="F301" s="24">
        <f t="shared" si="61"/>
        <v>4.0404040404040407</v>
      </c>
      <c r="G301" s="10">
        <v>38</v>
      </c>
      <c r="H301" s="24">
        <f t="shared" si="62"/>
        <v>38.383838383838381</v>
      </c>
    </row>
    <row r="302" spans="1:8" ht="14.5" x14ac:dyDescent="0.35">
      <c r="A302" s="15" t="s">
        <v>212</v>
      </c>
      <c r="B302" s="130" t="s">
        <v>213</v>
      </c>
      <c r="C302" s="10"/>
      <c r="D302" s="100" t="s">
        <v>214</v>
      </c>
      <c r="E302" s="101"/>
      <c r="F302" s="102"/>
      <c r="G302" s="102"/>
      <c r="H302" s="103"/>
    </row>
    <row r="304" spans="1:8" s="18" customFormat="1" ht="12" customHeight="1" x14ac:dyDescent="0.35">
      <c r="B304" s="21" t="s">
        <v>3</v>
      </c>
      <c r="C304" s="21"/>
      <c r="D304" s="19"/>
      <c r="E304" s="19"/>
      <c r="F304" s="20"/>
      <c r="G304" s="20"/>
    </row>
    <row r="305" spans="1:8" ht="60" customHeight="1" x14ac:dyDescent="0.35">
      <c r="A305" s="7"/>
      <c r="B305" s="7"/>
      <c r="C305" s="92" t="s">
        <v>181</v>
      </c>
      <c r="D305" s="93"/>
      <c r="E305" s="92" t="s">
        <v>182</v>
      </c>
      <c r="F305" s="93"/>
      <c r="G305" s="92" t="s">
        <v>183</v>
      </c>
      <c r="H305" s="93"/>
    </row>
    <row r="306" spans="1:8" ht="15.75" customHeight="1" x14ac:dyDescent="0.35">
      <c r="A306" s="7"/>
      <c r="B306" s="7"/>
      <c r="C306" s="34" t="s">
        <v>1000</v>
      </c>
      <c r="D306" s="8" t="s">
        <v>1001</v>
      </c>
      <c r="E306" s="34" t="s">
        <v>1000</v>
      </c>
      <c r="F306" s="8" t="s">
        <v>1001</v>
      </c>
      <c r="G306" s="34" t="s">
        <v>1000</v>
      </c>
      <c r="H306" s="8" t="s">
        <v>1001</v>
      </c>
    </row>
    <row r="307" spans="1:8" ht="14.5" x14ac:dyDescent="0.35">
      <c r="A307" s="15" t="s">
        <v>184</v>
      </c>
      <c r="B307" s="13" t="s">
        <v>185</v>
      </c>
      <c r="C307" s="10">
        <v>160</v>
      </c>
      <c r="D307" s="24">
        <f>C307/202*100</f>
        <v>79.207920792079207</v>
      </c>
      <c r="E307" s="10">
        <v>4</v>
      </c>
      <c r="F307" s="24">
        <f>E307/202*100</f>
        <v>1.9801980198019802</v>
      </c>
      <c r="G307" s="10">
        <v>38</v>
      </c>
      <c r="H307" s="24">
        <f>G307/202*100</f>
        <v>18.811881188118811</v>
      </c>
    </row>
    <row r="308" spans="1:8" ht="14.5" x14ac:dyDescent="0.35">
      <c r="A308" s="15" t="s">
        <v>186</v>
      </c>
      <c r="B308" s="13" t="s">
        <v>187</v>
      </c>
      <c r="C308" s="10">
        <v>144</v>
      </c>
      <c r="D308" s="24">
        <f t="shared" ref="D308:D320" si="63">C308/202*100</f>
        <v>71.287128712871279</v>
      </c>
      <c r="E308" s="10">
        <v>2</v>
      </c>
      <c r="F308" s="24">
        <f t="shared" ref="F308:F319" si="64">E308/202*100</f>
        <v>0.99009900990099009</v>
      </c>
      <c r="G308" s="10">
        <v>56</v>
      </c>
      <c r="H308" s="24">
        <f t="shared" ref="H308:H320" si="65">G308/202*100</f>
        <v>27.722772277227726</v>
      </c>
    </row>
    <row r="309" spans="1:8" ht="14.5" x14ac:dyDescent="0.35">
      <c r="A309" s="15" t="s">
        <v>188</v>
      </c>
      <c r="B309" s="13" t="s">
        <v>189</v>
      </c>
      <c r="C309" s="10">
        <v>143</v>
      </c>
      <c r="D309" s="24">
        <f t="shared" si="63"/>
        <v>70.792079207920793</v>
      </c>
      <c r="E309" s="10">
        <v>5</v>
      </c>
      <c r="F309" s="24">
        <f t="shared" si="64"/>
        <v>2.4752475247524752</v>
      </c>
      <c r="G309" s="10">
        <v>54</v>
      </c>
      <c r="H309" s="24">
        <f t="shared" si="65"/>
        <v>26.732673267326735</v>
      </c>
    </row>
    <row r="310" spans="1:8" ht="14.5" x14ac:dyDescent="0.35">
      <c r="A310" s="15" t="s">
        <v>190</v>
      </c>
      <c r="B310" s="13" t="s">
        <v>191</v>
      </c>
      <c r="C310" s="10">
        <v>84</v>
      </c>
      <c r="D310" s="24">
        <f t="shared" si="63"/>
        <v>41.584158415841586</v>
      </c>
      <c r="E310" s="10">
        <v>4</v>
      </c>
      <c r="F310" s="24">
        <f t="shared" si="64"/>
        <v>1.9801980198019802</v>
      </c>
      <c r="G310" s="10">
        <v>114</v>
      </c>
      <c r="H310" s="24">
        <f t="shared" si="65"/>
        <v>56.435643564356432</v>
      </c>
    </row>
    <row r="311" spans="1:8" ht="14.5" x14ac:dyDescent="0.35">
      <c r="A311" s="15" t="s">
        <v>192</v>
      </c>
      <c r="B311" s="13" t="s">
        <v>193</v>
      </c>
      <c r="C311" s="10">
        <v>192</v>
      </c>
      <c r="D311" s="24">
        <f t="shared" si="63"/>
        <v>95.049504950495049</v>
      </c>
      <c r="E311" s="10">
        <v>4</v>
      </c>
      <c r="F311" s="24">
        <f t="shared" si="64"/>
        <v>1.9801980198019802</v>
      </c>
      <c r="G311" s="10">
        <v>6</v>
      </c>
      <c r="H311" s="24">
        <f t="shared" si="65"/>
        <v>2.9702970297029703</v>
      </c>
    </row>
    <row r="312" spans="1:8" ht="14.5" x14ac:dyDescent="0.35">
      <c r="A312" s="15" t="s">
        <v>194</v>
      </c>
      <c r="B312" s="13" t="s">
        <v>195</v>
      </c>
      <c r="C312" s="10">
        <v>121</v>
      </c>
      <c r="D312" s="24">
        <f t="shared" si="63"/>
        <v>59.900990099009896</v>
      </c>
      <c r="E312" s="10">
        <v>10</v>
      </c>
      <c r="F312" s="24">
        <f t="shared" si="64"/>
        <v>4.9504950495049505</v>
      </c>
      <c r="G312" s="10">
        <v>71</v>
      </c>
      <c r="H312" s="24">
        <f t="shared" si="65"/>
        <v>35.148514851485146</v>
      </c>
    </row>
    <row r="313" spans="1:8" ht="14.5" x14ac:dyDescent="0.35">
      <c r="A313" s="15" t="s">
        <v>196</v>
      </c>
      <c r="B313" s="13" t="s">
        <v>197</v>
      </c>
      <c r="C313" s="10">
        <v>123</v>
      </c>
      <c r="D313" s="24">
        <f t="shared" si="63"/>
        <v>60.89108910891089</v>
      </c>
      <c r="E313" s="10">
        <v>14</v>
      </c>
      <c r="F313" s="24">
        <f t="shared" si="64"/>
        <v>6.9306930693069315</v>
      </c>
      <c r="G313" s="10">
        <v>65</v>
      </c>
      <c r="H313" s="24">
        <f t="shared" si="65"/>
        <v>32.178217821782177</v>
      </c>
    </row>
    <row r="314" spans="1:8" ht="14.5" x14ac:dyDescent="0.35">
      <c r="A314" s="15" t="s">
        <v>198</v>
      </c>
      <c r="B314" s="13" t="s">
        <v>199</v>
      </c>
      <c r="C314" s="10">
        <v>138</v>
      </c>
      <c r="D314" s="24">
        <f t="shared" si="63"/>
        <v>68.316831683168317</v>
      </c>
      <c r="E314" s="10">
        <v>12</v>
      </c>
      <c r="F314" s="24">
        <f t="shared" si="64"/>
        <v>5.9405940594059405</v>
      </c>
      <c r="G314" s="10">
        <v>52</v>
      </c>
      <c r="H314" s="24">
        <f t="shared" si="65"/>
        <v>25.742574257425744</v>
      </c>
    </row>
    <row r="315" spans="1:8" ht="14.5" x14ac:dyDescent="0.35">
      <c r="A315" s="15" t="s">
        <v>200</v>
      </c>
      <c r="B315" s="13" t="s">
        <v>201</v>
      </c>
      <c r="C315" s="10">
        <v>127</v>
      </c>
      <c r="D315" s="24">
        <f t="shared" si="63"/>
        <v>62.871287128712872</v>
      </c>
      <c r="E315" s="10">
        <v>3</v>
      </c>
      <c r="F315" s="24">
        <f t="shared" si="64"/>
        <v>1.4851485148514851</v>
      </c>
      <c r="G315" s="10">
        <v>72</v>
      </c>
      <c r="H315" s="24">
        <f t="shared" si="65"/>
        <v>35.64356435643564</v>
      </c>
    </row>
    <row r="316" spans="1:8" ht="14.5" x14ac:dyDescent="0.35">
      <c r="A316" s="15" t="s">
        <v>202</v>
      </c>
      <c r="B316" s="13" t="s">
        <v>203</v>
      </c>
      <c r="C316" s="10">
        <v>128</v>
      </c>
      <c r="D316" s="24">
        <f t="shared" si="63"/>
        <v>63.366336633663366</v>
      </c>
      <c r="E316" s="10">
        <v>16</v>
      </c>
      <c r="F316" s="24">
        <f t="shared" si="64"/>
        <v>7.9207920792079207</v>
      </c>
      <c r="G316" s="10">
        <v>58</v>
      </c>
      <c r="H316" s="24">
        <f t="shared" si="65"/>
        <v>28.71287128712871</v>
      </c>
    </row>
    <row r="317" spans="1:8" ht="14.5" x14ac:dyDescent="0.35">
      <c r="A317" s="15" t="s">
        <v>204</v>
      </c>
      <c r="B317" s="13" t="s">
        <v>205</v>
      </c>
      <c r="C317" s="10">
        <v>191</v>
      </c>
      <c r="D317" s="24">
        <f t="shared" si="63"/>
        <v>94.554455445544548</v>
      </c>
      <c r="E317" s="10">
        <v>1</v>
      </c>
      <c r="F317" s="24">
        <f t="shared" si="64"/>
        <v>0.49504950495049505</v>
      </c>
      <c r="G317" s="10">
        <v>10</v>
      </c>
      <c r="H317" s="24">
        <f t="shared" si="65"/>
        <v>4.9504950495049505</v>
      </c>
    </row>
    <row r="318" spans="1:8" ht="14.5" x14ac:dyDescent="0.35">
      <c r="A318" s="15" t="s">
        <v>206</v>
      </c>
      <c r="B318" s="13" t="s">
        <v>207</v>
      </c>
      <c r="C318" s="10">
        <v>179</v>
      </c>
      <c r="D318" s="24">
        <f t="shared" si="63"/>
        <v>88.613861386138609</v>
      </c>
      <c r="E318" s="10">
        <v>2</v>
      </c>
      <c r="F318" s="24">
        <f t="shared" si="64"/>
        <v>0.99009900990099009</v>
      </c>
      <c r="G318" s="10">
        <v>21</v>
      </c>
      <c r="H318" s="24">
        <f t="shared" si="65"/>
        <v>10.396039603960396</v>
      </c>
    </row>
    <row r="319" spans="1:8" ht="14.5" x14ac:dyDescent="0.35">
      <c r="A319" s="15" t="s">
        <v>208</v>
      </c>
      <c r="B319" s="13" t="s">
        <v>209</v>
      </c>
      <c r="C319" s="10">
        <v>144</v>
      </c>
      <c r="D319" s="24">
        <f t="shared" si="63"/>
        <v>71.287128712871279</v>
      </c>
      <c r="E319" s="10">
        <v>3</v>
      </c>
      <c r="F319" s="24">
        <f t="shared" si="64"/>
        <v>1.4851485148514851</v>
      </c>
      <c r="G319" s="10">
        <v>55</v>
      </c>
      <c r="H319" s="24">
        <f t="shared" si="65"/>
        <v>27.227722772277229</v>
      </c>
    </row>
    <row r="320" spans="1:8" ht="14.5" x14ac:dyDescent="0.35">
      <c r="A320" s="15" t="s">
        <v>210</v>
      </c>
      <c r="B320" s="13" t="s">
        <v>211</v>
      </c>
      <c r="C320" s="10">
        <v>125</v>
      </c>
      <c r="D320" s="24">
        <f t="shared" si="63"/>
        <v>61.881188118811878</v>
      </c>
      <c r="E320" s="10">
        <v>4</v>
      </c>
      <c r="F320" s="24">
        <f>E320/202*100</f>
        <v>1.9801980198019802</v>
      </c>
      <c r="G320" s="10">
        <v>73</v>
      </c>
      <c r="H320" s="24">
        <f t="shared" si="65"/>
        <v>36.138613861386141</v>
      </c>
    </row>
    <row r="321" spans="1:8" ht="14.5" x14ac:dyDescent="0.35">
      <c r="A321" s="15" t="s">
        <v>212</v>
      </c>
      <c r="B321" s="13" t="s">
        <v>213</v>
      </c>
      <c r="C321" s="22"/>
      <c r="D321" s="100" t="s">
        <v>214</v>
      </c>
      <c r="E321" s="101"/>
      <c r="F321" s="102"/>
      <c r="G321" s="102"/>
      <c r="H321" s="103"/>
    </row>
    <row r="324" spans="1:8" ht="40.4" customHeight="1" x14ac:dyDescent="0.35">
      <c r="B324" s="88" t="s">
        <v>215</v>
      </c>
      <c r="C324" s="88"/>
      <c r="D324" s="88"/>
      <c r="E324" s="88"/>
      <c r="F324" s="89"/>
      <c r="G324" s="6"/>
    </row>
    <row r="325" spans="1:8" ht="29.25" customHeight="1" x14ac:dyDescent="0.35">
      <c r="A325" s="7"/>
      <c r="B325" s="7"/>
      <c r="C325" s="90" t="s">
        <v>216</v>
      </c>
      <c r="D325" s="96"/>
      <c r="E325" s="90" t="s">
        <v>3</v>
      </c>
      <c r="F325" s="91"/>
      <c r="G325" s="90" t="s">
        <v>4</v>
      </c>
      <c r="H325" s="91"/>
    </row>
    <row r="326" spans="1:8" ht="15.75" customHeight="1" x14ac:dyDescent="0.35">
      <c r="A326" s="7"/>
      <c r="B326" s="7"/>
      <c r="C326" s="34" t="s">
        <v>1000</v>
      </c>
      <c r="D326" s="8" t="s">
        <v>1001</v>
      </c>
      <c r="E326" s="34" t="s">
        <v>1000</v>
      </c>
      <c r="F326" s="8" t="s">
        <v>1001</v>
      </c>
      <c r="G326" s="34" t="s">
        <v>1000</v>
      </c>
      <c r="H326" s="8" t="s">
        <v>1001</v>
      </c>
    </row>
    <row r="327" spans="1:8" ht="13.5" customHeight="1" x14ac:dyDescent="0.35">
      <c r="A327" s="97" t="s">
        <v>217</v>
      </c>
      <c r="B327" s="98"/>
      <c r="C327" s="98"/>
      <c r="D327" s="98"/>
      <c r="E327" s="98"/>
      <c r="F327" s="98"/>
      <c r="H327" s="48"/>
    </row>
    <row r="328" spans="1:8" ht="12.75" customHeight="1" x14ac:dyDescent="0.35">
      <c r="A328" s="15" t="s">
        <v>218</v>
      </c>
      <c r="B328" s="7" t="s">
        <v>219</v>
      </c>
      <c r="C328" s="10">
        <v>109</v>
      </c>
      <c r="D328" s="24">
        <f>C328/505*100</f>
        <v>21.584158415841586</v>
      </c>
      <c r="E328" s="10">
        <v>33</v>
      </c>
      <c r="F328" s="24">
        <f>E328/202*100</f>
        <v>16.336633663366339</v>
      </c>
      <c r="G328" s="10">
        <v>97</v>
      </c>
      <c r="H328" s="24">
        <f>G328/406*100</f>
        <v>23.891625615763548</v>
      </c>
    </row>
    <row r="329" spans="1:8" ht="14.5" x14ac:dyDescent="0.35">
      <c r="A329" s="15" t="s">
        <v>220</v>
      </c>
      <c r="B329" s="13" t="s">
        <v>221</v>
      </c>
      <c r="C329" s="10">
        <v>38</v>
      </c>
      <c r="D329" s="24">
        <f t="shared" ref="D329:D362" si="66">C329/505*100</f>
        <v>7.5247524752475243</v>
      </c>
      <c r="E329" s="10">
        <v>8</v>
      </c>
      <c r="F329" s="24">
        <f t="shared" ref="F329:F362" si="67">E329/202*100</f>
        <v>3.9603960396039604</v>
      </c>
      <c r="G329" s="10">
        <v>34</v>
      </c>
      <c r="H329" s="24">
        <f t="shared" ref="H329:H362" si="68">G329/406*100</f>
        <v>8.3743842364532011</v>
      </c>
    </row>
    <row r="330" spans="1:8" ht="14.5" x14ac:dyDescent="0.35">
      <c r="A330" s="15" t="s">
        <v>222</v>
      </c>
      <c r="B330" s="13" t="s">
        <v>223</v>
      </c>
      <c r="C330" s="10">
        <v>16</v>
      </c>
      <c r="D330" s="24">
        <f t="shared" si="66"/>
        <v>3.1683168316831685</v>
      </c>
      <c r="E330" s="10">
        <v>10</v>
      </c>
      <c r="F330" s="24">
        <f t="shared" si="67"/>
        <v>4.9504950495049505</v>
      </c>
      <c r="G330" s="10">
        <v>10</v>
      </c>
      <c r="H330" s="24">
        <f t="shared" si="68"/>
        <v>2.4630541871921183</v>
      </c>
    </row>
    <row r="331" spans="1:8" ht="14.5" x14ac:dyDescent="0.35">
      <c r="A331" s="15" t="s">
        <v>224</v>
      </c>
      <c r="B331" s="13" t="s">
        <v>225</v>
      </c>
      <c r="C331" s="10">
        <v>31</v>
      </c>
      <c r="D331" s="24">
        <f t="shared" si="66"/>
        <v>6.1386138613861387</v>
      </c>
      <c r="E331" s="10">
        <v>2</v>
      </c>
      <c r="F331" s="24">
        <f t="shared" si="67"/>
        <v>0.99009900990099009</v>
      </c>
      <c r="G331" s="10">
        <v>30</v>
      </c>
      <c r="H331" s="24">
        <f t="shared" si="68"/>
        <v>7.389162561576355</v>
      </c>
    </row>
    <row r="332" spans="1:8" ht="14.5" x14ac:dyDescent="0.35">
      <c r="A332" s="15" t="s">
        <v>226</v>
      </c>
      <c r="B332" s="13" t="s">
        <v>227</v>
      </c>
      <c r="C332" s="10">
        <v>17</v>
      </c>
      <c r="D332" s="24">
        <f t="shared" si="66"/>
        <v>3.3663366336633667</v>
      </c>
      <c r="E332" s="10">
        <v>0</v>
      </c>
      <c r="F332" s="24">
        <f t="shared" si="67"/>
        <v>0</v>
      </c>
      <c r="G332" s="10">
        <v>17</v>
      </c>
      <c r="H332" s="24">
        <f t="shared" si="68"/>
        <v>4.1871921182266005</v>
      </c>
    </row>
    <row r="333" spans="1:8" ht="14.5" x14ac:dyDescent="0.35">
      <c r="A333" s="15" t="s">
        <v>228</v>
      </c>
      <c r="B333" s="13" t="s">
        <v>229</v>
      </c>
      <c r="C333" s="10">
        <v>38</v>
      </c>
      <c r="D333" s="24">
        <f t="shared" si="66"/>
        <v>7.5247524752475243</v>
      </c>
      <c r="E333" s="10">
        <v>3</v>
      </c>
      <c r="F333" s="24">
        <f t="shared" si="67"/>
        <v>1.4851485148514851</v>
      </c>
      <c r="G333" s="10">
        <v>36</v>
      </c>
      <c r="H333" s="24">
        <f t="shared" si="68"/>
        <v>8.8669950738916263</v>
      </c>
    </row>
    <row r="334" spans="1:8" ht="14.5" x14ac:dyDescent="0.35">
      <c r="A334" s="15" t="s">
        <v>230</v>
      </c>
      <c r="B334" s="13" t="s">
        <v>231</v>
      </c>
      <c r="C334" s="10">
        <v>40</v>
      </c>
      <c r="D334" s="24">
        <f t="shared" si="66"/>
        <v>7.9207920792079207</v>
      </c>
      <c r="E334" s="10">
        <v>4</v>
      </c>
      <c r="F334" s="24">
        <f t="shared" si="67"/>
        <v>1.9801980198019802</v>
      </c>
      <c r="G334" s="10">
        <v>39</v>
      </c>
      <c r="H334" s="24">
        <f t="shared" si="68"/>
        <v>9.6059113300492598</v>
      </c>
    </row>
    <row r="335" spans="1:8" ht="14.5" x14ac:dyDescent="0.35">
      <c r="A335" s="15" t="s">
        <v>232</v>
      </c>
      <c r="B335" s="13" t="s">
        <v>233</v>
      </c>
      <c r="C335" s="10">
        <v>43</v>
      </c>
      <c r="D335" s="24">
        <f t="shared" si="66"/>
        <v>8.5148514851485153</v>
      </c>
      <c r="E335" s="10">
        <v>14</v>
      </c>
      <c r="F335" s="24">
        <f t="shared" si="67"/>
        <v>6.9306930693069315</v>
      </c>
      <c r="G335" s="10">
        <v>36</v>
      </c>
      <c r="H335" s="24">
        <f t="shared" si="68"/>
        <v>8.8669950738916263</v>
      </c>
    </row>
    <row r="336" spans="1:8" ht="14.5" x14ac:dyDescent="0.35">
      <c r="A336" s="15" t="s">
        <v>234</v>
      </c>
      <c r="B336" s="13" t="s">
        <v>235</v>
      </c>
      <c r="C336" s="10">
        <v>30</v>
      </c>
      <c r="D336" s="24">
        <f t="shared" si="66"/>
        <v>5.9405940594059405</v>
      </c>
      <c r="E336" s="10">
        <v>3</v>
      </c>
      <c r="F336" s="24">
        <f t="shared" si="67"/>
        <v>1.4851485148514851</v>
      </c>
      <c r="G336" s="10">
        <v>29</v>
      </c>
      <c r="H336" s="24">
        <f t="shared" si="68"/>
        <v>7.1428571428571423</v>
      </c>
    </row>
    <row r="337" spans="1:8" ht="14.5" x14ac:dyDescent="0.35">
      <c r="A337" s="15" t="s">
        <v>236</v>
      </c>
      <c r="B337" s="13" t="s">
        <v>237</v>
      </c>
      <c r="C337" s="10">
        <v>26</v>
      </c>
      <c r="D337" s="24">
        <f t="shared" si="66"/>
        <v>5.1485148514851486</v>
      </c>
      <c r="E337" s="10">
        <v>1</v>
      </c>
      <c r="F337" s="24">
        <f t="shared" si="67"/>
        <v>0.49504950495049505</v>
      </c>
      <c r="G337" s="10">
        <v>26</v>
      </c>
      <c r="H337" s="24">
        <f t="shared" si="68"/>
        <v>6.403940886699508</v>
      </c>
    </row>
    <row r="338" spans="1:8" ht="14.5" x14ac:dyDescent="0.35">
      <c r="A338" s="15" t="s">
        <v>238</v>
      </c>
      <c r="B338" s="13" t="s">
        <v>239</v>
      </c>
      <c r="C338" s="10">
        <v>17</v>
      </c>
      <c r="D338" s="24">
        <f t="shared" si="66"/>
        <v>3.3663366336633667</v>
      </c>
      <c r="E338" s="10">
        <v>3</v>
      </c>
      <c r="F338" s="24">
        <f t="shared" si="67"/>
        <v>1.4851485148514851</v>
      </c>
      <c r="G338" s="10">
        <v>15</v>
      </c>
      <c r="H338" s="24">
        <f t="shared" si="68"/>
        <v>3.6945812807881775</v>
      </c>
    </row>
    <row r="339" spans="1:8" ht="14.5" x14ac:dyDescent="0.35">
      <c r="A339" s="15" t="s">
        <v>240</v>
      </c>
      <c r="B339" s="13" t="s">
        <v>241</v>
      </c>
      <c r="C339" s="10">
        <v>15</v>
      </c>
      <c r="D339" s="24">
        <f t="shared" si="66"/>
        <v>2.9702970297029703</v>
      </c>
      <c r="E339" s="10">
        <v>3</v>
      </c>
      <c r="F339" s="24">
        <f t="shared" si="67"/>
        <v>1.4851485148514851</v>
      </c>
      <c r="G339" s="10">
        <v>12</v>
      </c>
      <c r="H339" s="24">
        <f t="shared" si="68"/>
        <v>2.9556650246305418</v>
      </c>
    </row>
    <row r="340" spans="1:8" ht="14.5" x14ac:dyDescent="0.35">
      <c r="A340" s="15" t="s">
        <v>242</v>
      </c>
      <c r="B340" s="13" t="s">
        <v>243</v>
      </c>
      <c r="C340" s="10">
        <v>34</v>
      </c>
      <c r="D340" s="24">
        <f t="shared" si="66"/>
        <v>6.7326732673267333</v>
      </c>
      <c r="E340" s="10">
        <v>3</v>
      </c>
      <c r="F340" s="24">
        <f t="shared" si="67"/>
        <v>1.4851485148514851</v>
      </c>
      <c r="G340" s="10">
        <v>31</v>
      </c>
      <c r="H340" s="24">
        <f t="shared" si="68"/>
        <v>7.6354679802955667</v>
      </c>
    </row>
    <row r="341" spans="1:8" ht="14.5" x14ac:dyDescent="0.35">
      <c r="A341" s="15" t="s">
        <v>244</v>
      </c>
      <c r="B341" s="13" t="s">
        <v>245</v>
      </c>
      <c r="C341" s="10">
        <v>4</v>
      </c>
      <c r="D341" s="24">
        <f t="shared" si="66"/>
        <v>0.79207920792079212</v>
      </c>
      <c r="E341" s="10">
        <v>1</v>
      </c>
      <c r="F341" s="24">
        <f t="shared" si="67"/>
        <v>0.49504950495049505</v>
      </c>
      <c r="G341" s="10">
        <v>4</v>
      </c>
      <c r="H341" s="24">
        <f t="shared" si="68"/>
        <v>0.98522167487684731</v>
      </c>
    </row>
    <row r="342" spans="1:8" ht="14.5" x14ac:dyDescent="0.35">
      <c r="A342" s="15" t="s">
        <v>246</v>
      </c>
      <c r="B342" s="13" t="s">
        <v>247</v>
      </c>
      <c r="C342" s="10">
        <v>26</v>
      </c>
      <c r="D342" s="24">
        <f t="shared" si="66"/>
        <v>5.1485148514851486</v>
      </c>
      <c r="E342" s="10">
        <v>0</v>
      </c>
      <c r="F342" s="24">
        <f t="shared" si="67"/>
        <v>0</v>
      </c>
      <c r="G342" s="10">
        <v>26</v>
      </c>
      <c r="H342" s="24">
        <f t="shared" si="68"/>
        <v>6.403940886699508</v>
      </c>
    </row>
    <row r="343" spans="1:8" ht="14.5" x14ac:dyDescent="0.35">
      <c r="A343" s="15" t="s">
        <v>248</v>
      </c>
      <c r="B343" s="13" t="s">
        <v>249</v>
      </c>
      <c r="C343" s="10">
        <v>3</v>
      </c>
      <c r="D343" s="24">
        <f t="shared" si="66"/>
        <v>0.59405940594059403</v>
      </c>
      <c r="E343" s="10">
        <v>0</v>
      </c>
      <c r="F343" s="24">
        <f t="shared" si="67"/>
        <v>0</v>
      </c>
      <c r="G343" s="10">
        <v>3</v>
      </c>
      <c r="H343" s="24">
        <f t="shared" si="68"/>
        <v>0.73891625615763545</v>
      </c>
    </row>
    <row r="344" spans="1:8" ht="14.5" x14ac:dyDescent="0.35">
      <c r="A344" s="15" t="s">
        <v>250</v>
      </c>
      <c r="B344" s="13" t="s">
        <v>251</v>
      </c>
      <c r="C344" s="10">
        <v>4</v>
      </c>
      <c r="D344" s="24">
        <f t="shared" si="66"/>
        <v>0.79207920792079212</v>
      </c>
      <c r="E344" s="10">
        <v>2</v>
      </c>
      <c r="F344" s="24">
        <f t="shared" si="67"/>
        <v>0.99009900990099009</v>
      </c>
      <c r="G344" s="10">
        <v>3</v>
      </c>
      <c r="H344" s="24">
        <f t="shared" si="68"/>
        <v>0.73891625615763545</v>
      </c>
    </row>
    <row r="345" spans="1:8" ht="14.5" x14ac:dyDescent="0.35">
      <c r="A345" s="15" t="s">
        <v>252</v>
      </c>
      <c r="B345" s="13" t="s">
        <v>253</v>
      </c>
      <c r="C345" s="10">
        <v>9</v>
      </c>
      <c r="D345" s="24">
        <f t="shared" si="66"/>
        <v>1.782178217821782</v>
      </c>
      <c r="E345" s="10">
        <v>0</v>
      </c>
      <c r="F345" s="24">
        <f t="shared" si="67"/>
        <v>0</v>
      </c>
      <c r="G345" s="10">
        <v>9</v>
      </c>
      <c r="H345" s="24">
        <f t="shared" si="68"/>
        <v>2.2167487684729066</v>
      </c>
    </row>
    <row r="346" spans="1:8" ht="14.5" x14ac:dyDescent="0.35">
      <c r="A346" s="15" t="s">
        <v>254</v>
      </c>
      <c r="B346" s="13" t="s">
        <v>255</v>
      </c>
      <c r="C346" s="10">
        <v>14</v>
      </c>
      <c r="D346" s="24">
        <f t="shared" si="66"/>
        <v>2.7722772277227725</v>
      </c>
      <c r="E346" s="10">
        <v>1</v>
      </c>
      <c r="F346" s="24">
        <f t="shared" si="67"/>
        <v>0.49504950495049505</v>
      </c>
      <c r="G346" s="10">
        <v>14</v>
      </c>
      <c r="H346" s="24">
        <f t="shared" si="68"/>
        <v>3.4482758620689653</v>
      </c>
    </row>
    <row r="347" spans="1:8" ht="14.5" x14ac:dyDescent="0.35">
      <c r="A347" s="15" t="s">
        <v>256</v>
      </c>
      <c r="B347" s="13" t="s">
        <v>257</v>
      </c>
      <c r="C347" s="10">
        <v>5</v>
      </c>
      <c r="D347" s="24">
        <f t="shared" si="66"/>
        <v>0.99009900990099009</v>
      </c>
      <c r="E347" s="10">
        <v>0</v>
      </c>
      <c r="F347" s="24">
        <f t="shared" si="67"/>
        <v>0</v>
      </c>
      <c r="G347" s="10">
        <v>5</v>
      </c>
      <c r="H347" s="24">
        <f t="shared" si="68"/>
        <v>1.2315270935960592</v>
      </c>
    </row>
    <row r="348" spans="1:8" ht="14.5" x14ac:dyDescent="0.35">
      <c r="A348" s="15" t="s">
        <v>258</v>
      </c>
      <c r="B348" s="13" t="s">
        <v>259</v>
      </c>
      <c r="C348" s="10">
        <v>12</v>
      </c>
      <c r="D348" s="24">
        <f t="shared" si="66"/>
        <v>2.3762376237623761</v>
      </c>
      <c r="E348" s="10">
        <v>0</v>
      </c>
      <c r="F348" s="24">
        <f t="shared" si="67"/>
        <v>0</v>
      </c>
      <c r="G348" s="10">
        <v>12</v>
      </c>
      <c r="H348" s="24">
        <f t="shared" si="68"/>
        <v>2.9556650246305418</v>
      </c>
    </row>
    <row r="349" spans="1:8" ht="14.5" x14ac:dyDescent="0.35">
      <c r="A349" s="15" t="s">
        <v>260</v>
      </c>
      <c r="B349" s="13" t="s">
        <v>261</v>
      </c>
      <c r="C349" s="10">
        <v>3</v>
      </c>
      <c r="D349" s="24">
        <f t="shared" si="66"/>
        <v>0.59405940594059403</v>
      </c>
      <c r="E349" s="10">
        <v>0</v>
      </c>
      <c r="F349" s="24">
        <f t="shared" si="67"/>
        <v>0</v>
      </c>
      <c r="G349" s="10">
        <v>3</v>
      </c>
      <c r="H349" s="24">
        <f t="shared" si="68"/>
        <v>0.73891625615763545</v>
      </c>
    </row>
    <row r="350" spans="1:8" ht="14.5" x14ac:dyDescent="0.35">
      <c r="A350" s="15" t="s">
        <v>262</v>
      </c>
      <c r="B350" s="13" t="s">
        <v>263</v>
      </c>
      <c r="C350" s="10">
        <v>12</v>
      </c>
      <c r="D350" s="24">
        <f t="shared" si="66"/>
        <v>2.3762376237623761</v>
      </c>
      <c r="E350" s="10">
        <v>8</v>
      </c>
      <c r="F350" s="24">
        <f t="shared" si="67"/>
        <v>3.9603960396039604</v>
      </c>
      <c r="G350" s="10">
        <v>5</v>
      </c>
      <c r="H350" s="24">
        <f t="shared" si="68"/>
        <v>1.2315270935960592</v>
      </c>
    </row>
    <row r="351" spans="1:8" ht="14.5" x14ac:dyDescent="0.35">
      <c r="A351" s="15" t="s">
        <v>264</v>
      </c>
      <c r="B351" s="13" t="s">
        <v>265</v>
      </c>
      <c r="C351" s="10">
        <v>2</v>
      </c>
      <c r="D351" s="24">
        <f t="shared" si="66"/>
        <v>0.39603960396039606</v>
      </c>
      <c r="E351" s="10">
        <v>0</v>
      </c>
      <c r="F351" s="24">
        <f t="shared" si="67"/>
        <v>0</v>
      </c>
      <c r="G351" s="10">
        <v>2</v>
      </c>
      <c r="H351" s="24">
        <f t="shared" si="68"/>
        <v>0.49261083743842365</v>
      </c>
    </row>
    <row r="352" spans="1:8" ht="14.5" x14ac:dyDescent="0.35">
      <c r="A352" s="15" t="s">
        <v>266</v>
      </c>
      <c r="B352" s="13" t="s">
        <v>267</v>
      </c>
      <c r="C352" s="10">
        <v>1</v>
      </c>
      <c r="D352" s="24">
        <f t="shared" si="66"/>
        <v>0.19801980198019803</v>
      </c>
      <c r="E352" s="10">
        <v>0</v>
      </c>
      <c r="F352" s="24">
        <f t="shared" si="67"/>
        <v>0</v>
      </c>
      <c r="G352" s="10">
        <v>1</v>
      </c>
      <c r="H352" s="24">
        <f t="shared" si="68"/>
        <v>0.24630541871921183</v>
      </c>
    </row>
    <row r="353" spans="1:8" ht="14.5" x14ac:dyDescent="0.35">
      <c r="A353" s="15" t="s">
        <v>268</v>
      </c>
      <c r="B353" s="13" t="s">
        <v>269</v>
      </c>
      <c r="C353" s="10">
        <v>4</v>
      </c>
      <c r="D353" s="24">
        <f t="shared" si="66"/>
        <v>0.79207920792079212</v>
      </c>
      <c r="E353" s="10">
        <v>0</v>
      </c>
      <c r="F353" s="24">
        <f t="shared" si="67"/>
        <v>0</v>
      </c>
      <c r="G353" s="10">
        <v>4</v>
      </c>
      <c r="H353" s="24">
        <f t="shared" si="68"/>
        <v>0.98522167487684731</v>
      </c>
    </row>
    <row r="354" spans="1:8" ht="14.5" x14ac:dyDescent="0.35">
      <c r="A354" s="15" t="s">
        <v>270</v>
      </c>
      <c r="B354" s="13" t="s">
        <v>271</v>
      </c>
      <c r="C354" s="10">
        <v>0</v>
      </c>
      <c r="D354" s="24">
        <f t="shared" si="66"/>
        <v>0</v>
      </c>
      <c r="E354" s="10">
        <v>0</v>
      </c>
      <c r="F354" s="24">
        <f t="shared" si="67"/>
        <v>0</v>
      </c>
      <c r="G354" s="10">
        <v>0</v>
      </c>
      <c r="H354" s="24">
        <f t="shared" si="68"/>
        <v>0</v>
      </c>
    </row>
    <row r="355" spans="1:8" ht="14.5" x14ac:dyDescent="0.35">
      <c r="A355" s="15" t="s">
        <v>272</v>
      </c>
      <c r="B355" s="13" t="s">
        <v>273</v>
      </c>
      <c r="C355" s="10">
        <v>3</v>
      </c>
      <c r="D355" s="24">
        <f t="shared" si="66"/>
        <v>0.59405940594059403</v>
      </c>
      <c r="E355" s="10">
        <v>0</v>
      </c>
      <c r="F355" s="24">
        <f t="shared" si="67"/>
        <v>0</v>
      </c>
      <c r="G355" s="10">
        <v>3</v>
      </c>
      <c r="H355" s="24">
        <f t="shared" si="68"/>
        <v>0.73891625615763545</v>
      </c>
    </row>
    <row r="356" spans="1:8" ht="14.5" x14ac:dyDescent="0.35">
      <c r="A356" s="15" t="s">
        <v>274</v>
      </c>
      <c r="B356" s="13" t="s">
        <v>275</v>
      </c>
      <c r="C356" s="10">
        <v>0</v>
      </c>
      <c r="D356" s="24">
        <f t="shared" si="66"/>
        <v>0</v>
      </c>
      <c r="E356" s="10">
        <v>0</v>
      </c>
      <c r="F356" s="24">
        <f t="shared" si="67"/>
        <v>0</v>
      </c>
      <c r="G356" s="10">
        <v>0</v>
      </c>
      <c r="H356" s="24">
        <f t="shared" si="68"/>
        <v>0</v>
      </c>
    </row>
    <row r="357" spans="1:8" ht="14.5" x14ac:dyDescent="0.35">
      <c r="A357" s="15" t="s">
        <v>276</v>
      </c>
      <c r="B357" s="13" t="s">
        <v>277</v>
      </c>
      <c r="C357" s="10">
        <v>5</v>
      </c>
      <c r="D357" s="24">
        <f t="shared" si="66"/>
        <v>0.99009900990099009</v>
      </c>
      <c r="E357" s="10">
        <v>0</v>
      </c>
      <c r="F357" s="24">
        <f t="shared" si="67"/>
        <v>0</v>
      </c>
      <c r="G357" s="10">
        <v>5</v>
      </c>
      <c r="H357" s="24">
        <f t="shared" si="68"/>
        <v>1.2315270935960592</v>
      </c>
    </row>
    <row r="358" spans="1:8" ht="14.5" x14ac:dyDescent="0.35">
      <c r="A358" s="15" t="s">
        <v>278</v>
      </c>
      <c r="B358" s="13" t="s">
        <v>279</v>
      </c>
      <c r="C358" s="10">
        <v>15</v>
      </c>
      <c r="D358" s="24">
        <f t="shared" si="66"/>
        <v>2.9702970297029703</v>
      </c>
      <c r="E358" s="10">
        <v>1</v>
      </c>
      <c r="F358" s="24">
        <f t="shared" si="67"/>
        <v>0.49504950495049505</v>
      </c>
      <c r="G358" s="10">
        <v>14</v>
      </c>
      <c r="H358" s="24">
        <f t="shared" si="68"/>
        <v>3.4482758620689653</v>
      </c>
    </row>
    <row r="359" spans="1:8" ht="14.5" x14ac:dyDescent="0.35">
      <c r="A359" s="15" t="s">
        <v>280</v>
      </c>
      <c r="B359" s="13" t="s">
        <v>281</v>
      </c>
      <c r="C359" s="10">
        <v>12</v>
      </c>
      <c r="D359" s="24">
        <f t="shared" si="66"/>
        <v>2.3762376237623761</v>
      </c>
      <c r="E359" s="10">
        <v>1</v>
      </c>
      <c r="F359" s="24">
        <f t="shared" si="67"/>
        <v>0.49504950495049505</v>
      </c>
      <c r="G359" s="10">
        <v>11</v>
      </c>
      <c r="H359" s="24">
        <f t="shared" si="68"/>
        <v>2.7093596059113301</v>
      </c>
    </row>
    <row r="360" spans="1:8" ht="14.5" x14ac:dyDescent="0.35">
      <c r="A360" s="15" t="s">
        <v>282</v>
      </c>
      <c r="B360" s="13" t="s">
        <v>283</v>
      </c>
      <c r="C360" s="10">
        <v>6</v>
      </c>
      <c r="D360" s="24">
        <f t="shared" si="66"/>
        <v>1.1881188118811881</v>
      </c>
      <c r="E360" s="10">
        <v>0</v>
      </c>
      <c r="F360" s="24">
        <f t="shared" si="67"/>
        <v>0</v>
      </c>
      <c r="G360" s="10">
        <v>6</v>
      </c>
      <c r="H360" s="24">
        <f t="shared" si="68"/>
        <v>1.4778325123152709</v>
      </c>
    </row>
    <row r="361" spans="1:8" ht="14.25" customHeight="1" x14ac:dyDescent="0.35">
      <c r="A361" s="15" t="s">
        <v>284</v>
      </c>
      <c r="B361" s="13" t="s">
        <v>285</v>
      </c>
      <c r="C361" s="10">
        <v>1</v>
      </c>
      <c r="D361" s="24">
        <f t="shared" si="66"/>
        <v>0.19801980198019803</v>
      </c>
      <c r="E361" s="10">
        <v>0</v>
      </c>
      <c r="F361" s="24">
        <f t="shared" si="67"/>
        <v>0</v>
      </c>
      <c r="G361" s="10">
        <v>1</v>
      </c>
      <c r="H361" s="24">
        <f t="shared" si="68"/>
        <v>0.24630541871921183</v>
      </c>
    </row>
    <row r="362" spans="1:8" ht="14.5" x14ac:dyDescent="0.35">
      <c r="A362" s="15" t="s">
        <v>286</v>
      </c>
      <c r="B362" s="13" t="s">
        <v>287</v>
      </c>
      <c r="C362" s="10">
        <v>0</v>
      </c>
      <c r="D362" s="24">
        <f t="shared" si="66"/>
        <v>0</v>
      </c>
      <c r="E362" s="10">
        <v>0</v>
      </c>
      <c r="F362" s="24">
        <f t="shared" si="67"/>
        <v>0</v>
      </c>
      <c r="G362" s="10">
        <v>0</v>
      </c>
      <c r="H362" s="24">
        <f t="shared" si="68"/>
        <v>0</v>
      </c>
    </row>
    <row r="363" spans="1:8" ht="14.5" x14ac:dyDescent="0.35">
      <c r="A363" s="97" t="s">
        <v>288</v>
      </c>
      <c r="B363" s="99"/>
      <c r="C363" s="99"/>
      <c r="D363" s="99"/>
      <c r="E363" s="99"/>
      <c r="F363" s="96"/>
    </row>
    <row r="364" spans="1:8" ht="14.5" x14ac:dyDescent="0.35">
      <c r="A364" s="15" t="s">
        <v>289</v>
      </c>
      <c r="B364" s="13" t="s">
        <v>290</v>
      </c>
      <c r="C364" s="10">
        <v>3</v>
      </c>
      <c r="D364" s="24">
        <f>C364/505*100</f>
        <v>0.59405940594059403</v>
      </c>
      <c r="E364" s="10">
        <v>2</v>
      </c>
      <c r="F364" s="24">
        <f>E364/202*100</f>
        <v>0.99009900990099009</v>
      </c>
      <c r="G364" s="10">
        <v>1</v>
      </c>
      <c r="H364" s="24">
        <f>G364/406*100</f>
        <v>0.24630541871921183</v>
      </c>
    </row>
    <row r="365" spans="1:8" ht="14.5" x14ac:dyDescent="0.35">
      <c r="A365" s="15" t="s">
        <v>291</v>
      </c>
      <c r="B365" s="13" t="s">
        <v>292</v>
      </c>
      <c r="C365" s="10">
        <v>1</v>
      </c>
      <c r="D365" s="24">
        <f t="shared" ref="D365:D428" si="69">C365/505*100</f>
        <v>0.19801980198019803</v>
      </c>
      <c r="E365" s="10">
        <v>2</v>
      </c>
      <c r="F365" s="24">
        <f t="shared" ref="F365:F428" si="70">E365/202*100</f>
        <v>0.99009900990099009</v>
      </c>
      <c r="G365" s="10">
        <v>1</v>
      </c>
      <c r="H365" s="24">
        <f t="shared" ref="H365:H428" si="71">G365/406*100</f>
        <v>0.24630541871921183</v>
      </c>
    </row>
    <row r="366" spans="1:8" ht="14.5" x14ac:dyDescent="0.35">
      <c r="A366" s="15" t="s">
        <v>293</v>
      </c>
      <c r="B366" s="13" t="s">
        <v>294</v>
      </c>
      <c r="C366" s="10">
        <v>0</v>
      </c>
      <c r="D366" s="24">
        <f t="shared" si="69"/>
        <v>0</v>
      </c>
      <c r="E366" s="10">
        <v>1</v>
      </c>
      <c r="F366" s="24">
        <f t="shared" si="70"/>
        <v>0.49504950495049505</v>
      </c>
      <c r="G366" s="10">
        <v>0</v>
      </c>
      <c r="H366" s="24">
        <f t="shared" si="71"/>
        <v>0</v>
      </c>
    </row>
    <row r="367" spans="1:8" ht="14.5" x14ac:dyDescent="0.35">
      <c r="A367" s="15" t="s">
        <v>295</v>
      </c>
      <c r="B367" s="13" t="s">
        <v>296</v>
      </c>
      <c r="C367" s="10">
        <v>2</v>
      </c>
      <c r="D367" s="24">
        <f t="shared" si="69"/>
        <v>0.39603960396039606</v>
      </c>
      <c r="E367" s="10">
        <v>3</v>
      </c>
      <c r="F367" s="24">
        <f t="shared" si="70"/>
        <v>1.4851485148514851</v>
      </c>
      <c r="G367" s="10">
        <v>0</v>
      </c>
      <c r="H367" s="24">
        <f t="shared" si="71"/>
        <v>0</v>
      </c>
    </row>
    <row r="368" spans="1:8" ht="14.5" x14ac:dyDescent="0.35">
      <c r="A368" s="15" t="s">
        <v>297</v>
      </c>
      <c r="B368" s="13" t="s">
        <v>298</v>
      </c>
      <c r="C368" s="10">
        <v>4</v>
      </c>
      <c r="D368" s="24">
        <f t="shared" si="69"/>
        <v>0.79207920792079212</v>
      </c>
      <c r="E368" s="10">
        <v>4</v>
      </c>
      <c r="F368" s="24">
        <f t="shared" si="70"/>
        <v>1.9801980198019802</v>
      </c>
      <c r="G368" s="10">
        <v>1</v>
      </c>
      <c r="H368" s="24">
        <f t="shared" si="71"/>
        <v>0.24630541871921183</v>
      </c>
    </row>
    <row r="369" spans="1:8" ht="14.5" x14ac:dyDescent="0.35">
      <c r="A369" s="15" t="s">
        <v>299</v>
      </c>
      <c r="B369" s="13" t="s">
        <v>300</v>
      </c>
      <c r="C369" s="10">
        <v>0</v>
      </c>
      <c r="D369" s="24">
        <f t="shared" si="69"/>
        <v>0</v>
      </c>
      <c r="E369" s="10">
        <v>0</v>
      </c>
      <c r="F369" s="24">
        <f t="shared" si="70"/>
        <v>0</v>
      </c>
      <c r="G369" s="10">
        <v>0</v>
      </c>
      <c r="H369" s="24">
        <f t="shared" si="71"/>
        <v>0</v>
      </c>
    </row>
    <row r="370" spans="1:8" ht="14.5" x14ac:dyDescent="0.35">
      <c r="A370" s="15" t="s">
        <v>301</v>
      </c>
      <c r="B370" s="13" t="s">
        <v>302</v>
      </c>
      <c r="C370" s="10">
        <v>31</v>
      </c>
      <c r="D370" s="24">
        <f t="shared" si="69"/>
        <v>6.1386138613861387</v>
      </c>
      <c r="E370" s="10">
        <v>47</v>
      </c>
      <c r="F370" s="24">
        <f t="shared" si="70"/>
        <v>23.267326732673268</v>
      </c>
      <c r="G370" s="10">
        <v>7</v>
      </c>
      <c r="H370" s="24">
        <f t="shared" si="71"/>
        <v>1.7241379310344827</v>
      </c>
    </row>
    <row r="371" spans="1:8" ht="14.5" x14ac:dyDescent="0.35">
      <c r="A371" s="15" t="s">
        <v>303</v>
      </c>
      <c r="B371" s="13" t="s">
        <v>304</v>
      </c>
      <c r="C371" s="10">
        <v>2</v>
      </c>
      <c r="D371" s="24">
        <f t="shared" si="69"/>
        <v>0.39603960396039606</v>
      </c>
      <c r="E371" s="10">
        <v>4</v>
      </c>
      <c r="F371" s="24">
        <f t="shared" si="70"/>
        <v>1.9801980198019802</v>
      </c>
      <c r="G371" s="10">
        <v>0</v>
      </c>
      <c r="H371" s="24">
        <f t="shared" si="71"/>
        <v>0</v>
      </c>
    </row>
    <row r="372" spans="1:8" ht="14.5" x14ac:dyDescent="0.35">
      <c r="A372" s="15" t="s">
        <v>305</v>
      </c>
      <c r="B372" s="13" t="s">
        <v>306</v>
      </c>
      <c r="C372" s="10">
        <v>0</v>
      </c>
      <c r="D372" s="24">
        <f t="shared" si="69"/>
        <v>0</v>
      </c>
      <c r="E372" s="10">
        <v>2</v>
      </c>
      <c r="F372" s="24">
        <f t="shared" si="70"/>
        <v>0.99009900990099009</v>
      </c>
      <c r="G372" s="10">
        <v>0</v>
      </c>
      <c r="H372" s="24">
        <f t="shared" si="71"/>
        <v>0</v>
      </c>
    </row>
    <row r="373" spans="1:8" ht="14.5" x14ac:dyDescent="0.35">
      <c r="A373" s="15" t="s">
        <v>307</v>
      </c>
      <c r="B373" s="13" t="s">
        <v>308</v>
      </c>
      <c r="C373" s="10">
        <v>0</v>
      </c>
      <c r="D373" s="24">
        <f t="shared" si="69"/>
        <v>0</v>
      </c>
      <c r="E373" s="10">
        <v>0</v>
      </c>
      <c r="F373" s="24">
        <f t="shared" si="70"/>
        <v>0</v>
      </c>
      <c r="G373" s="10">
        <v>0</v>
      </c>
      <c r="H373" s="24">
        <f t="shared" si="71"/>
        <v>0</v>
      </c>
    </row>
    <row r="374" spans="1:8" ht="14.5" x14ac:dyDescent="0.35">
      <c r="A374" s="15" t="s">
        <v>309</v>
      </c>
      <c r="B374" s="13" t="s">
        <v>310</v>
      </c>
      <c r="C374" s="10">
        <v>0</v>
      </c>
      <c r="D374" s="24">
        <f t="shared" si="69"/>
        <v>0</v>
      </c>
      <c r="E374" s="10">
        <v>1</v>
      </c>
      <c r="F374" s="24">
        <f t="shared" si="70"/>
        <v>0.49504950495049505</v>
      </c>
      <c r="G374" s="10">
        <v>0</v>
      </c>
      <c r="H374" s="24">
        <f t="shared" si="71"/>
        <v>0</v>
      </c>
    </row>
    <row r="375" spans="1:8" ht="14.5" x14ac:dyDescent="0.35">
      <c r="A375" s="15" t="s">
        <v>311</v>
      </c>
      <c r="B375" s="13" t="s">
        <v>312</v>
      </c>
      <c r="C375" s="10">
        <v>0</v>
      </c>
      <c r="D375" s="24">
        <f t="shared" si="69"/>
        <v>0</v>
      </c>
      <c r="E375" s="10">
        <v>3</v>
      </c>
      <c r="F375" s="24">
        <f t="shared" si="70"/>
        <v>1.4851485148514851</v>
      </c>
      <c r="G375" s="10">
        <v>0</v>
      </c>
      <c r="H375" s="24">
        <f t="shared" si="71"/>
        <v>0</v>
      </c>
    </row>
    <row r="376" spans="1:8" ht="14.5" x14ac:dyDescent="0.35">
      <c r="A376" s="15" t="s">
        <v>313</v>
      </c>
      <c r="B376" s="13" t="s">
        <v>314</v>
      </c>
      <c r="C376" s="10">
        <v>0</v>
      </c>
      <c r="D376" s="24">
        <f t="shared" si="69"/>
        <v>0</v>
      </c>
      <c r="E376" s="10">
        <v>1</v>
      </c>
      <c r="F376" s="24">
        <f t="shared" si="70"/>
        <v>0.49504950495049505</v>
      </c>
      <c r="G376" s="10">
        <v>0</v>
      </c>
      <c r="H376" s="24">
        <f t="shared" si="71"/>
        <v>0</v>
      </c>
    </row>
    <row r="377" spans="1:8" ht="14.5" x14ac:dyDescent="0.35">
      <c r="A377" s="15" t="s">
        <v>315</v>
      </c>
      <c r="B377" s="13" t="s">
        <v>316</v>
      </c>
      <c r="C377" s="10">
        <v>19</v>
      </c>
      <c r="D377" s="24">
        <f t="shared" si="69"/>
        <v>3.7623762376237622</v>
      </c>
      <c r="E377" s="10">
        <v>34</v>
      </c>
      <c r="F377" s="24">
        <f t="shared" si="70"/>
        <v>16.831683168316832</v>
      </c>
      <c r="G377" s="10">
        <v>5</v>
      </c>
      <c r="H377" s="24">
        <f t="shared" si="71"/>
        <v>1.2315270935960592</v>
      </c>
    </row>
    <row r="378" spans="1:8" ht="14.5" x14ac:dyDescent="0.35">
      <c r="A378" s="15" t="s">
        <v>317</v>
      </c>
      <c r="B378" s="13" t="s">
        <v>318</v>
      </c>
      <c r="C378" s="10">
        <v>10</v>
      </c>
      <c r="D378" s="24">
        <f t="shared" si="69"/>
        <v>1.9801980198019802</v>
      </c>
      <c r="E378" s="10">
        <v>13</v>
      </c>
      <c r="F378" s="24">
        <f t="shared" si="70"/>
        <v>6.435643564356436</v>
      </c>
      <c r="G378" s="10">
        <v>1</v>
      </c>
      <c r="H378" s="24">
        <f t="shared" si="71"/>
        <v>0.24630541871921183</v>
      </c>
    </row>
    <row r="379" spans="1:8" ht="14.5" x14ac:dyDescent="0.35">
      <c r="A379" s="15" t="s">
        <v>319</v>
      </c>
      <c r="B379" s="13" t="s">
        <v>320</v>
      </c>
      <c r="C379" s="10">
        <v>0</v>
      </c>
      <c r="D379" s="24">
        <f t="shared" si="69"/>
        <v>0</v>
      </c>
      <c r="E379" s="10">
        <v>0</v>
      </c>
      <c r="F379" s="24">
        <f t="shared" si="70"/>
        <v>0</v>
      </c>
      <c r="G379" s="10">
        <v>0</v>
      </c>
      <c r="H379" s="24">
        <f t="shared" si="71"/>
        <v>0</v>
      </c>
    </row>
    <row r="380" spans="1:8" ht="14.5" x14ac:dyDescent="0.35">
      <c r="A380" s="15" t="s">
        <v>321</v>
      </c>
      <c r="B380" s="13" t="s">
        <v>322</v>
      </c>
      <c r="C380" s="10">
        <v>0</v>
      </c>
      <c r="D380" s="24">
        <f t="shared" si="69"/>
        <v>0</v>
      </c>
      <c r="E380" s="10">
        <v>2</v>
      </c>
      <c r="F380" s="24">
        <f t="shared" si="70"/>
        <v>0.99009900990099009</v>
      </c>
      <c r="G380" s="10">
        <v>0</v>
      </c>
      <c r="H380" s="24">
        <f t="shared" si="71"/>
        <v>0</v>
      </c>
    </row>
    <row r="381" spans="1:8" ht="14.5" x14ac:dyDescent="0.35">
      <c r="A381" s="15" t="s">
        <v>323</v>
      </c>
      <c r="B381" s="13" t="s">
        <v>324</v>
      </c>
      <c r="C381" s="10">
        <v>6</v>
      </c>
      <c r="D381" s="24">
        <f t="shared" si="69"/>
        <v>1.1881188118811881</v>
      </c>
      <c r="E381" s="10">
        <v>10</v>
      </c>
      <c r="F381" s="24">
        <f t="shared" si="70"/>
        <v>4.9504950495049505</v>
      </c>
      <c r="G381" s="10">
        <v>1</v>
      </c>
      <c r="H381" s="24">
        <f t="shared" si="71"/>
        <v>0.24630541871921183</v>
      </c>
    </row>
    <row r="382" spans="1:8" ht="14.5" x14ac:dyDescent="0.35">
      <c r="A382" s="15" t="s">
        <v>325</v>
      </c>
      <c r="B382" s="13" t="s">
        <v>326</v>
      </c>
      <c r="C382" s="10">
        <v>4</v>
      </c>
      <c r="D382" s="24">
        <f t="shared" si="69"/>
        <v>0.79207920792079212</v>
      </c>
      <c r="E382" s="10">
        <v>6</v>
      </c>
      <c r="F382" s="24">
        <f t="shared" si="70"/>
        <v>2.9702970297029703</v>
      </c>
      <c r="G382" s="10">
        <v>0</v>
      </c>
      <c r="H382" s="24">
        <f t="shared" si="71"/>
        <v>0</v>
      </c>
    </row>
    <row r="383" spans="1:8" ht="14.5" x14ac:dyDescent="0.35">
      <c r="A383" s="15" t="s">
        <v>327</v>
      </c>
      <c r="B383" s="13" t="s">
        <v>328</v>
      </c>
      <c r="C383" s="10">
        <v>3</v>
      </c>
      <c r="D383" s="24">
        <f t="shared" si="69"/>
        <v>0.59405940594059403</v>
      </c>
      <c r="E383" s="10">
        <v>5</v>
      </c>
      <c r="F383" s="24">
        <f t="shared" si="70"/>
        <v>2.4752475247524752</v>
      </c>
      <c r="G383" s="10">
        <v>0</v>
      </c>
      <c r="H383" s="24">
        <f t="shared" si="71"/>
        <v>0</v>
      </c>
    </row>
    <row r="384" spans="1:8" ht="14.5" x14ac:dyDescent="0.35">
      <c r="A384" s="15" t="s">
        <v>329</v>
      </c>
      <c r="B384" s="13" t="s">
        <v>330</v>
      </c>
      <c r="C384" s="10">
        <v>1</v>
      </c>
      <c r="D384" s="24">
        <f t="shared" si="69"/>
        <v>0.19801980198019803</v>
      </c>
      <c r="E384" s="10">
        <v>2</v>
      </c>
      <c r="F384" s="24">
        <f t="shared" si="70"/>
        <v>0.99009900990099009</v>
      </c>
      <c r="G384" s="10">
        <v>1</v>
      </c>
      <c r="H384" s="24">
        <f t="shared" si="71"/>
        <v>0.24630541871921183</v>
      </c>
    </row>
    <row r="385" spans="1:8" ht="14.5" x14ac:dyDescent="0.35">
      <c r="A385" s="15" t="s">
        <v>331</v>
      </c>
      <c r="B385" s="13" t="s">
        <v>332</v>
      </c>
      <c r="C385" s="10">
        <v>0</v>
      </c>
      <c r="D385" s="24">
        <f t="shared" si="69"/>
        <v>0</v>
      </c>
      <c r="E385" s="10">
        <v>1</v>
      </c>
      <c r="F385" s="24">
        <f t="shared" si="70"/>
        <v>0.49504950495049505</v>
      </c>
      <c r="G385" s="10">
        <v>0</v>
      </c>
      <c r="H385" s="24">
        <f t="shared" si="71"/>
        <v>0</v>
      </c>
    </row>
    <row r="386" spans="1:8" ht="14.5" x14ac:dyDescent="0.35">
      <c r="A386" s="15" t="s">
        <v>333</v>
      </c>
      <c r="B386" s="13" t="s">
        <v>334</v>
      </c>
      <c r="C386" s="10">
        <v>0</v>
      </c>
      <c r="D386" s="24">
        <f t="shared" si="69"/>
        <v>0</v>
      </c>
      <c r="E386" s="10">
        <v>0</v>
      </c>
      <c r="F386" s="24">
        <f t="shared" si="70"/>
        <v>0</v>
      </c>
      <c r="G386" s="10">
        <v>0</v>
      </c>
      <c r="H386" s="24">
        <f t="shared" si="71"/>
        <v>0</v>
      </c>
    </row>
    <row r="387" spans="1:8" ht="14.5" x14ac:dyDescent="0.35">
      <c r="A387" s="15" t="s">
        <v>335</v>
      </c>
      <c r="B387" s="13" t="s">
        <v>336</v>
      </c>
      <c r="C387" s="10">
        <v>1</v>
      </c>
      <c r="D387" s="24">
        <f t="shared" si="69"/>
        <v>0.19801980198019803</v>
      </c>
      <c r="E387" s="10">
        <v>2</v>
      </c>
      <c r="F387" s="24">
        <f t="shared" si="70"/>
        <v>0.99009900990099009</v>
      </c>
      <c r="G387" s="10">
        <v>0</v>
      </c>
      <c r="H387" s="24">
        <f t="shared" si="71"/>
        <v>0</v>
      </c>
    </row>
    <row r="388" spans="1:8" ht="14.5" x14ac:dyDescent="0.35">
      <c r="A388" s="15" t="s">
        <v>337</v>
      </c>
      <c r="B388" s="13" t="s">
        <v>338</v>
      </c>
      <c r="C388" s="10">
        <v>7</v>
      </c>
      <c r="D388" s="24">
        <f t="shared" si="69"/>
        <v>1.3861386138613863</v>
      </c>
      <c r="E388" s="10">
        <v>14</v>
      </c>
      <c r="F388" s="24">
        <f t="shared" si="70"/>
        <v>6.9306930693069315</v>
      </c>
      <c r="G388" s="10">
        <v>2</v>
      </c>
      <c r="H388" s="24">
        <f t="shared" si="71"/>
        <v>0.49261083743842365</v>
      </c>
    </row>
    <row r="389" spans="1:8" ht="14.5" x14ac:dyDescent="0.35">
      <c r="A389" s="15" t="s">
        <v>339</v>
      </c>
      <c r="B389" s="13" t="s">
        <v>340</v>
      </c>
      <c r="C389" s="10">
        <v>0</v>
      </c>
      <c r="D389" s="24">
        <f t="shared" si="69"/>
        <v>0</v>
      </c>
      <c r="E389" s="10">
        <v>0</v>
      </c>
      <c r="F389" s="24">
        <f t="shared" si="70"/>
        <v>0</v>
      </c>
      <c r="G389" s="10">
        <v>0</v>
      </c>
      <c r="H389" s="24">
        <f t="shared" si="71"/>
        <v>0</v>
      </c>
    </row>
    <row r="390" spans="1:8" ht="14.5" x14ac:dyDescent="0.35">
      <c r="A390" s="15" t="s">
        <v>341</v>
      </c>
      <c r="B390" s="13" t="s">
        <v>342</v>
      </c>
      <c r="C390" s="10">
        <v>0</v>
      </c>
      <c r="D390" s="24">
        <f t="shared" si="69"/>
        <v>0</v>
      </c>
      <c r="E390" s="10">
        <v>1</v>
      </c>
      <c r="F390" s="24">
        <f t="shared" si="70"/>
        <v>0.49504950495049505</v>
      </c>
      <c r="G390" s="10">
        <v>0</v>
      </c>
      <c r="H390" s="24">
        <f t="shared" si="71"/>
        <v>0</v>
      </c>
    </row>
    <row r="391" spans="1:8" ht="14.5" x14ac:dyDescent="0.35">
      <c r="A391" s="15" t="s">
        <v>343</v>
      </c>
      <c r="B391" s="13" t="s">
        <v>344</v>
      </c>
      <c r="C391" s="10">
        <v>1</v>
      </c>
      <c r="D391" s="24">
        <f t="shared" si="69"/>
        <v>0.19801980198019803</v>
      </c>
      <c r="E391" s="10">
        <v>1</v>
      </c>
      <c r="F391" s="24">
        <f t="shared" si="70"/>
        <v>0.49504950495049505</v>
      </c>
      <c r="G391" s="10">
        <v>0</v>
      </c>
      <c r="H391" s="24">
        <f t="shared" si="71"/>
        <v>0</v>
      </c>
    </row>
    <row r="392" spans="1:8" ht="14.5" x14ac:dyDescent="0.35">
      <c r="A392" s="15" t="s">
        <v>345</v>
      </c>
      <c r="B392" s="13" t="s">
        <v>346</v>
      </c>
      <c r="C392" s="10">
        <v>1</v>
      </c>
      <c r="D392" s="24">
        <f t="shared" si="69"/>
        <v>0.19801980198019803</v>
      </c>
      <c r="E392" s="10">
        <v>1</v>
      </c>
      <c r="F392" s="24">
        <f t="shared" si="70"/>
        <v>0.49504950495049505</v>
      </c>
      <c r="G392" s="10">
        <v>0</v>
      </c>
      <c r="H392" s="24">
        <f t="shared" si="71"/>
        <v>0</v>
      </c>
    </row>
    <row r="393" spans="1:8" ht="14.5" x14ac:dyDescent="0.35">
      <c r="A393" s="15" t="s">
        <v>347</v>
      </c>
      <c r="B393" s="13" t="s">
        <v>348</v>
      </c>
      <c r="C393" s="10">
        <v>0</v>
      </c>
      <c r="D393" s="24">
        <f t="shared" si="69"/>
        <v>0</v>
      </c>
      <c r="E393" s="10">
        <v>0</v>
      </c>
      <c r="F393" s="24">
        <f t="shared" si="70"/>
        <v>0</v>
      </c>
      <c r="G393" s="10">
        <v>0</v>
      </c>
      <c r="H393" s="24">
        <f t="shared" si="71"/>
        <v>0</v>
      </c>
    </row>
    <row r="394" spans="1:8" ht="14.5" x14ac:dyDescent="0.35">
      <c r="A394" s="15" t="s">
        <v>349</v>
      </c>
      <c r="B394" s="13" t="s">
        <v>350</v>
      </c>
      <c r="C394" s="10">
        <v>0</v>
      </c>
      <c r="D394" s="24">
        <f t="shared" si="69"/>
        <v>0</v>
      </c>
      <c r="E394" s="10">
        <v>0</v>
      </c>
      <c r="F394" s="24">
        <f t="shared" si="70"/>
        <v>0</v>
      </c>
      <c r="G394" s="10">
        <v>0</v>
      </c>
      <c r="H394" s="24">
        <f t="shared" si="71"/>
        <v>0</v>
      </c>
    </row>
    <row r="395" spans="1:8" ht="14.5" x14ac:dyDescent="0.35">
      <c r="A395" s="15" t="s">
        <v>351</v>
      </c>
      <c r="B395" s="13" t="s">
        <v>352</v>
      </c>
      <c r="C395" s="10">
        <v>1</v>
      </c>
      <c r="D395" s="24">
        <f t="shared" si="69"/>
        <v>0.19801980198019803</v>
      </c>
      <c r="E395" s="10">
        <v>1</v>
      </c>
      <c r="F395" s="24">
        <f t="shared" si="70"/>
        <v>0.49504950495049505</v>
      </c>
      <c r="G395" s="10">
        <v>0</v>
      </c>
      <c r="H395" s="24">
        <f t="shared" si="71"/>
        <v>0</v>
      </c>
    </row>
    <row r="396" spans="1:8" ht="14.5" x14ac:dyDescent="0.35">
      <c r="A396" s="15" t="s">
        <v>353</v>
      </c>
      <c r="B396" s="13" t="s">
        <v>354</v>
      </c>
      <c r="C396" s="10">
        <v>0</v>
      </c>
      <c r="D396" s="24">
        <f t="shared" si="69"/>
        <v>0</v>
      </c>
      <c r="E396" s="10">
        <v>0</v>
      </c>
      <c r="F396" s="24">
        <f t="shared" si="70"/>
        <v>0</v>
      </c>
      <c r="G396" s="10">
        <v>0</v>
      </c>
      <c r="H396" s="24">
        <f t="shared" si="71"/>
        <v>0</v>
      </c>
    </row>
    <row r="397" spans="1:8" ht="14.5" x14ac:dyDescent="0.35">
      <c r="A397" s="15" t="s">
        <v>355</v>
      </c>
      <c r="B397" s="13" t="s">
        <v>356</v>
      </c>
      <c r="C397" s="10">
        <v>0</v>
      </c>
      <c r="D397" s="24">
        <f t="shared" si="69"/>
        <v>0</v>
      </c>
      <c r="E397" s="10">
        <v>0</v>
      </c>
      <c r="F397" s="24">
        <f t="shared" si="70"/>
        <v>0</v>
      </c>
      <c r="G397" s="10">
        <v>0</v>
      </c>
      <c r="H397" s="24">
        <f t="shared" si="71"/>
        <v>0</v>
      </c>
    </row>
    <row r="398" spans="1:8" ht="14.5" x14ac:dyDescent="0.35">
      <c r="A398" s="15" t="s">
        <v>357</v>
      </c>
      <c r="B398" s="13" t="s">
        <v>358</v>
      </c>
      <c r="C398" s="10">
        <v>0</v>
      </c>
      <c r="D398" s="24">
        <f t="shared" si="69"/>
        <v>0</v>
      </c>
      <c r="E398" s="10">
        <v>0</v>
      </c>
      <c r="F398" s="24">
        <f t="shared" si="70"/>
        <v>0</v>
      </c>
      <c r="G398" s="10">
        <v>0</v>
      </c>
      <c r="H398" s="24">
        <f t="shared" si="71"/>
        <v>0</v>
      </c>
    </row>
    <row r="399" spans="1:8" ht="14.5" x14ac:dyDescent="0.35">
      <c r="A399" s="15" t="s">
        <v>359</v>
      </c>
      <c r="B399" s="13" t="s">
        <v>360</v>
      </c>
      <c r="C399" s="10">
        <v>0</v>
      </c>
      <c r="D399" s="24">
        <f t="shared" si="69"/>
        <v>0</v>
      </c>
      <c r="E399" s="10">
        <v>0</v>
      </c>
      <c r="F399" s="24">
        <f t="shared" si="70"/>
        <v>0</v>
      </c>
      <c r="G399" s="10">
        <v>0</v>
      </c>
      <c r="H399" s="24">
        <f t="shared" si="71"/>
        <v>0</v>
      </c>
    </row>
    <row r="400" spans="1:8" ht="14.5" x14ac:dyDescent="0.35">
      <c r="A400" s="15" t="s">
        <v>361</v>
      </c>
      <c r="B400" s="13" t="s">
        <v>362</v>
      </c>
      <c r="C400" s="10">
        <v>1</v>
      </c>
      <c r="D400" s="24">
        <f t="shared" si="69"/>
        <v>0.19801980198019803</v>
      </c>
      <c r="E400" s="10">
        <v>2</v>
      </c>
      <c r="F400" s="24">
        <f t="shared" si="70"/>
        <v>0.99009900990099009</v>
      </c>
      <c r="G400" s="10">
        <v>0</v>
      </c>
      <c r="H400" s="24">
        <f t="shared" si="71"/>
        <v>0</v>
      </c>
    </row>
    <row r="401" spans="1:8" ht="14.5" x14ac:dyDescent="0.35">
      <c r="A401" s="15" t="s">
        <v>363</v>
      </c>
      <c r="B401" s="13" t="s">
        <v>364</v>
      </c>
      <c r="C401" s="10">
        <v>0</v>
      </c>
      <c r="D401" s="24">
        <f t="shared" si="69"/>
        <v>0</v>
      </c>
      <c r="E401" s="10">
        <v>0</v>
      </c>
      <c r="F401" s="24">
        <f t="shared" si="70"/>
        <v>0</v>
      </c>
      <c r="G401" s="10">
        <v>0</v>
      </c>
      <c r="H401" s="24">
        <f t="shared" si="71"/>
        <v>0</v>
      </c>
    </row>
    <row r="402" spans="1:8" ht="14.5" x14ac:dyDescent="0.35">
      <c r="A402" s="15" t="s">
        <v>365</v>
      </c>
      <c r="B402" s="13" t="s">
        <v>366</v>
      </c>
      <c r="C402" s="10">
        <v>0</v>
      </c>
      <c r="D402" s="24">
        <f t="shared" si="69"/>
        <v>0</v>
      </c>
      <c r="E402" s="10">
        <v>0</v>
      </c>
      <c r="F402" s="24">
        <f t="shared" si="70"/>
        <v>0</v>
      </c>
      <c r="G402" s="10">
        <v>0</v>
      </c>
      <c r="H402" s="24">
        <f t="shared" si="71"/>
        <v>0</v>
      </c>
    </row>
    <row r="403" spans="1:8" ht="14.5" x14ac:dyDescent="0.35">
      <c r="A403" s="15" t="s">
        <v>367</v>
      </c>
      <c r="B403" s="13" t="s">
        <v>368</v>
      </c>
      <c r="C403" s="10">
        <v>0</v>
      </c>
      <c r="D403" s="24">
        <f t="shared" si="69"/>
        <v>0</v>
      </c>
      <c r="E403" s="10">
        <v>1</v>
      </c>
      <c r="F403" s="24">
        <f t="shared" si="70"/>
        <v>0.49504950495049505</v>
      </c>
      <c r="G403" s="10">
        <v>0</v>
      </c>
      <c r="H403" s="24">
        <f t="shared" si="71"/>
        <v>0</v>
      </c>
    </row>
    <row r="404" spans="1:8" ht="14.5" x14ac:dyDescent="0.35">
      <c r="A404" s="15" t="s">
        <v>369</v>
      </c>
      <c r="B404" s="13" t="s">
        <v>370</v>
      </c>
      <c r="C404" s="10">
        <v>0</v>
      </c>
      <c r="D404" s="24">
        <f t="shared" si="69"/>
        <v>0</v>
      </c>
      <c r="E404" s="10">
        <v>0</v>
      </c>
      <c r="F404" s="24">
        <f t="shared" si="70"/>
        <v>0</v>
      </c>
      <c r="G404" s="10">
        <v>0</v>
      </c>
      <c r="H404" s="24">
        <f t="shared" si="71"/>
        <v>0</v>
      </c>
    </row>
    <row r="405" spans="1:8" ht="14.5" x14ac:dyDescent="0.35">
      <c r="A405" s="15" t="s">
        <v>371</v>
      </c>
      <c r="B405" s="13" t="s">
        <v>372</v>
      </c>
      <c r="C405" s="10">
        <v>0</v>
      </c>
      <c r="D405" s="24">
        <f t="shared" si="69"/>
        <v>0</v>
      </c>
      <c r="E405" s="10">
        <v>0</v>
      </c>
      <c r="F405" s="24">
        <f t="shared" si="70"/>
        <v>0</v>
      </c>
      <c r="G405" s="10">
        <v>0</v>
      </c>
      <c r="H405" s="24">
        <f t="shared" si="71"/>
        <v>0</v>
      </c>
    </row>
    <row r="406" spans="1:8" ht="14.5" x14ac:dyDescent="0.35">
      <c r="A406" s="15" t="s">
        <v>373</v>
      </c>
      <c r="B406" s="13" t="s">
        <v>374</v>
      </c>
      <c r="C406" s="10">
        <v>1</v>
      </c>
      <c r="D406" s="24">
        <f t="shared" si="69"/>
        <v>0.19801980198019803</v>
      </c>
      <c r="E406" s="10">
        <v>1</v>
      </c>
      <c r="F406" s="24">
        <f t="shared" si="70"/>
        <v>0.49504950495049505</v>
      </c>
      <c r="G406" s="10">
        <v>0</v>
      </c>
      <c r="H406" s="24">
        <f t="shared" si="71"/>
        <v>0</v>
      </c>
    </row>
    <row r="407" spans="1:8" ht="14.5" x14ac:dyDescent="0.35">
      <c r="A407" s="15" t="s">
        <v>375</v>
      </c>
      <c r="B407" s="13" t="s">
        <v>376</v>
      </c>
      <c r="C407" s="10">
        <v>0</v>
      </c>
      <c r="D407" s="24">
        <f t="shared" si="69"/>
        <v>0</v>
      </c>
      <c r="E407" s="10">
        <v>0</v>
      </c>
      <c r="F407" s="24">
        <f t="shared" si="70"/>
        <v>0</v>
      </c>
      <c r="G407" s="10">
        <v>0</v>
      </c>
      <c r="H407" s="24">
        <f t="shared" si="71"/>
        <v>0</v>
      </c>
    </row>
    <row r="408" spans="1:8" ht="14.5" x14ac:dyDescent="0.35">
      <c r="A408" s="15" t="s">
        <v>377</v>
      </c>
      <c r="B408" s="13" t="s">
        <v>378</v>
      </c>
      <c r="C408" s="10">
        <v>0</v>
      </c>
      <c r="D408" s="24">
        <f t="shared" si="69"/>
        <v>0</v>
      </c>
      <c r="E408" s="10">
        <v>0</v>
      </c>
      <c r="F408" s="24">
        <f t="shared" si="70"/>
        <v>0</v>
      </c>
      <c r="G408" s="10">
        <v>0</v>
      </c>
      <c r="H408" s="24">
        <f t="shared" si="71"/>
        <v>0</v>
      </c>
    </row>
    <row r="409" spans="1:8" ht="14.5" x14ac:dyDescent="0.35">
      <c r="A409" s="15" t="s">
        <v>379</v>
      </c>
      <c r="B409" s="13" t="s">
        <v>380</v>
      </c>
      <c r="C409" s="10">
        <v>2</v>
      </c>
      <c r="D409" s="24">
        <f t="shared" si="69"/>
        <v>0.39603960396039606</v>
      </c>
      <c r="E409" s="10">
        <v>2</v>
      </c>
      <c r="F409" s="24">
        <f t="shared" si="70"/>
        <v>0.99009900990099009</v>
      </c>
      <c r="G409" s="10">
        <v>0</v>
      </c>
      <c r="H409" s="24">
        <f t="shared" si="71"/>
        <v>0</v>
      </c>
    </row>
    <row r="410" spans="1:8" ht="14.5" x14ac:dyDescent="0.35">
      <c r="A410" s="15" t="s">
        <v>381</v>
      </c>
      <c r="B410" s="13" t="s">
        <v>382</v>
      </c>
      <c r="C410" s="10">
        <v>0</v>
      </c>
      <c r="D410" s="24">
        <f t="shared" si="69"/>
        <v>0</v>
      </c>
      <c r="E410" s="10">
        <v>1</v>
      </c>
      <c r="F410" s="24">
        <f t="shared" si="70"/>
        <v>0.49504950495049505</v>
      </c>
      <c r="G410" s="10">
        <v>0</v>
      </c>
      <c r="H410" s="24">
        <f t="shared" si="71"/>
        <v>0</v>
      </c>
    </row>
    <row r="411" spans="1:8" ht="14.5" x14ac:dyDescent="0.35">
      <c r="A411" s="15" t="s">
        <v>383</v>
      </c>
      <c r="B411" s="13" t="s">
        <v>384</v>
      </c>
      <c r="C411" s="10">
        <v>0</v>
      </c>
      <c r="D411" s="24">
        <f t="shared" si="69"/>
        <v>0</v>
      </c>
      <c r="E411" s="10">
        <v>0</v>
      </c>
      <c r="F411" s="24">
        <f t="shared" si="70"/>
        <v>0</v>
      </c>
      <c r="G411" s="10">
        <v>0</v>
      </c>
      <c r="H411" s="24">
        <f t="shared" si="71"/>
        <v>0</v>
      </c>
    </row>
    <row r="412" spans="1:8" ht="14.5" x14ac:dyDescent="0.35">
      <c r="A412" s="15" t="s">
        <v>385</v>
      </c>
      <c r="B412" s="13" t="s">
        <v>386</v>
      </c>
      <c r="C412" s="10">
        <v>0</v>
      </c>
      <c r="D412" s="24">
        <f t="shared" si="69"/>
        <v>0</v>
      </c>
      <c r="E412" s="10">
        <v>1</v>
      </c>
      <c r="F412" s="24">
        <f t="shared" si="70"/>
        <v>0.49504950495049505</v>
      </c>
      <c r="G412" s="10">
        <v>0</v>
      </c>
      <c r="H412" s="24">
        <f t="shared" si="71"/>
        <v>0</v>
      </c>
    </row>
    <row r="413" spans="1:8" ht="14.5" x14ac:dyDescent="0.35">
      <c r="A413" s="15" t="s">
        <v>387</v>
      </c>
      <c r="B413" s="13" t="s">
        <v>388</v>
      </c>
      <c r="C413" s="10">
        <v>0</v>
      </c>
      <c r="D413" s="24">
        <f t="shared" si="69"/>
        <v>0</v>
      </c>
      <c r="E413" s="10">
        <v>0</v>
      </c>
      <c r="F413" s="24">
        <f t="shared" si="70"/>
        <v>0</v>
      </c>
      <c r="G413" s="10">
        <v>0</v>
      </c>
      <c r="H413" s="24">
        <f t="shared" si="71"/>
        <v>0</v>
      </c>
    </row>
    <row r="414" spans="1:8" ht="14.5" x14ac:dyDescent="0.35">
      <c r="A414" s="15" t="s">
        <v>389</v>
      </c>
      <c r="B414" s="13" t="s">
        <v>390</v>
      </c>
      <c r="C414" s="10">
        <v>0</v>
      </c>
      <c r="D414" s="24">
        <f t="shared" si="69"/>
        <v>0</v>
      </c>
      <c r="E414" s="10">
        <v>0</v>
      </c>
      <c r="F414" s="24">
        <f t="shared" si="70"/>
        <v>0</v>
      </c>
      <c r="G414" s="10">
        <v>0</v>
      </c>
      <c r="H414" s="24">
        <f t="shared" si="71"/>
        <v>0</v>
      </c>
    </row>
    <row r="415" spans="1:8" ht="14.5" x14ac:dyDescent="0.35">
      <c r="A415" s="15" t="s">
        <v>391</v>
      </c>
      <c r="B415" s="13" t="s">
        <v>392</v>
      </c>
      <c r="C415" s="10">
        <v>0</v>
      </c>
      <c r="D415" s="24">
        <f t="shared" si="69"/>
        <v>0</v>
      </c>
      <c r="E415" s="10">
        <v>0</v>
      </c>
      <c r="F415" s="24">
        <f t="shared" si="70"/>
        <v>0</v>
      </c>
      <c r="G415" s="10">
        <v>0</v>
      </c>
      <c r="H415" s="24">
        <f t="shared" si="71"/>
        <v>0</v>
      </c>
    </row>
    <row r="416" spans="1:8" ht="14.5" x14ac:dyDescent="0.35">
      <c r="A416" s="15" t="s">
        <v>393</v>
      </c>
      <c r="B416" s="13" t="s">
        <v>394</v>
      </c>
      <c r="C416" s="10">
        <v>1</v>
      </c>
      <c r="D416" s="24">
        <f t="shared" si="69"/>
        <v>0.19801980198019803</v>
      </c>
      <c r="E416" s="10">
        <v>1</v>
      </c>
      <c r="F416" s="24">
        <f t="shared" si="70"/>
        <v>0.49504950495049505</v>
      </c>
      <c r="G416" s="10">
        <v>0</v>
      </c>
      <c r="H416" s="24">
        <f t="shared" si="71"/>
        <v>0</v>
      </c>
    </row>
    <row r="417" spans="1:8" ht="14.5" x14ac:dyDescent="0.35">
      <c r="A417" s="15" t="s">
        <v>395</v>
      </c>
      <c r="B417" s="13" t="s">
        <v>396</v>
      </c>
      <c r="C417" s="10">
        <v>1</v>
      </c>
      <c r="D417" s="24">
        <f t="shared" si="69"/>
        <v>0.19801980198019803</v>
      </c>
      <c r="E417" s="10">
        <v>1</v>
      </c>
      <c r="F417" s="24">
        <f t="shared" si="70"/>
        <v>0.49504950495049505</v>
      </c>
      <c r="G417" s="10">
        <v>0</v>
      </c>
      <c r="H417" s="24">
        <f t="shared" si="71"/>
        <v>0</v>
      </c>
    </row>
    <row r="418" spans="1:8" ht="14.5" x14ac:dyDescent="0.35">
      <c r="A418" s="15" t="s">
        <v>397</v>
      </c>
      <c r="B418" s="13" t="s">
        <v>398</v>
      </c>
      <c r="C418" s="10">
        <v>0</v>
      </c>
      <c r="D418" s="24">
        <f t="shared" si="69"/>
        <v>0</v>
      </c>
      <c r="E418" s="10">
        <v>0</v>
      </c>
      <c r="F418" s="24">
        <f t="shared" si="70"/>
        <v>0</v>
      </c>
      <c r="G418" s="10">
        <v>0</v>
      </c>
      <c r="H418" s="24">
        <f t="shared" si="71"/>
        <v>0</v>
      </c>
    </row>
    <row r="419" spans="1:8" ht="14.5" x14ac:dyDescent="0.35">
      <c r="A419" s="15" t="s">
        <v>399</v>
      </c>
      <c r="B419" s="13" t="s">
        <v>400</v>
      </c>
      <c r="C419" s="10">
        <v>1</v>
      </c>
      <c r="D419" s="24">
        <f t="shared" si="69"/>
        <v>0.19801980198019803</v>
      </c>
      <c r="E419" s="10">
        <v>6</v>
      </c>
      <c r="F419" s="24">
        <f t="shared" si="70"/>
        <v>2.9702970297029703</v>
      </c>
      <c r="G419" s="10">
        <v>0</v>
      </c>
      <c r="H419" s="24">
        <f t="shared" si="71"/>
        <v>0</v>
      </c>
    </row>
    <row r="420" spans="1:8" ht="14.5" x14ac:dyDescent="0.35">
      <c r="A420" s="15" t="s">
        <v>401</v>
      </c>
      <c r="B420" s="13" t="s">
        <v>402</v>
      </c>
      <c r="C420" s="10">
        <v>0</v>
      </c>
      <c r="D420" s="24">
        <f t="shared" si="69"/>
        <v>0</v>
      </c>
      <c r="E420" s="10">
        <v>0</v>
      </c>
      <c r="F420" s="24">
        <f t="shared" si="70"/>
        <v>0</v>
      </c>
      <c r="G420" s="10">
        <v>0</v>
      </c>
      <c r="H420" s="24">
        <f t="shared" si="71"/>
        <v>0</v>
      </c>
    </row>
    <row r="421" spans="1:8" ht="14.5" x14ac:dyDescent="0.35">
      <c r="A421" s="15" t="s">
        <v>403</v>
      </c>
      <c r="B421" s="13" t="s">
        <v>404</v>
      </c>
      <c r="C421" s="10">
        <v>0</v>
      </c>
      <c r="D421" s="24">
        <f t="shared" si="69"/>
        <v>0</v>
      </c>
      <c r="E421" s="10">
        <v>0</v>
      </c>
      <c r="F421" s="24">
        <f t="shared" si="70"/>
        <v>0</v>
      </c>
      <c r="G421" s="10">
        <v>0</v>
      </c>
      <c r="H421" s="24">
        <f t="shared" si="71"/>
        <v>0</v>
      </c>
    </row>
    <row r="422" spans="1:8" ht="14.5" x14ac:dyDescent="0.35">
      <c r="A422" s="15" t="s">
        <v>405</v>
      </c>
      <c r="B422" s="13" t="s">
        <v>406</v>
      </c>
      <c r="C422" s="10">
        <v>0</v>
      </c>
      <c r="D422" s="24">
        <f t="shared" si="69"/>
        <v>0</v>
      </c>
      <c r="E422" s="10">
        <v>0</v>
      </c>
      <c r="F422" s="24">
        <f t="shared" si="70"/>
        <v>0</v>
      </c>
      <c r="G422" s="10">
        <v>0</v>
      </c>
      <c r="H422" s="24">
        <f t="shared" si="71"/>
        <v>0</v>
      </c>
    </row>
    <row r="423" spans="1:8" ht="29" x14ac:dyDescent="0.35">
      <c r="A423" s="15" t="s">
        <v>407</v>
      </c>
      <c r="B423" s="13" t="s">
        <v>408</v>
      </c>
      <c r="C423" s="10">
        <v>1</v>
      </c>
      <c r="D423" s="24">
        <f>C423/505*100</f>
        <v>0.19801980198019803</v>
      </c>
      <c r="E423" s="10">
        <v>1</v>
      </c>
      <c r="F423" s="24">
        <f t="shared" si="70"/>
        <v>0.49504950495049505</v>
      </c>
      <c r="G423" s="10">
        <v>0</v>
      </c>
      <c r="H423" s="24">
        <f t="shared" si="71"/>
        <v>0</v>
      </c>
    </row>
    <row r="424" spans="1:8" ht="14.5" x14ac:dyDescent="0.35">
      <c r="A424" s="15" t="s">
        <v>409</v>
      </c>
      <c r="B424" s="13" t="s">
        <v>410</v>
      </c>
      <c r="C424" s="10">
        <v>0</v>
      </c>
      <c r="D424" s="24">
        <f t="shared" si="69"/>
        <v>0</v>
      </c>
      <c r="E424" s="10">
        <v>0</v>
      </c>
      <c r="F424" s="24">
        <f t="shared" si="70"/>
        <v>0</v>
      </c>
      <c r="G424" s="10">
        <v>0</v>
      </c>
      <c r="H424" s="24">
        <f t="shared" si="71"/>
        <v>0</v>
      </c>
    </row>
    <row r="425" spans="1:8" ht="14.5" x14ac:dyDescent="0.35">
      <c r="A425" s="15" t="s">
        <v>411</v>
      </c>
      <c r="B425" s="13" t="s">
        <v>412</v>
      </c>
      <c r="C425" s="10">
        <v>0</v>
      </c>
      <c r="D425" s="24">
        <f t="shared" si="69"/>
        <v>0</v>
      </c>
      <c r="E425" s="10">
        <v>0</v>
      </c>
      <c r="F425" s="24">
        <f t="shared" si="70"/>
        <v>0</v>
      </c>
      <c r="G425" s="10">
        <v>0</v>
      </c>
      <c r="H425" s="24">
        <f t="shared" si="71"/>
        <v>0</v>
      </c>
    </row>
    <row r="426" spans="1:8" ht="14.5" x14ac:dyDescent="0.35">
      <c r="A426" s="15" t="s">
        <v>413</v>
      </c>
      <c r="B426" s="13" t="s">
        <v>414</v>
      </c>
      <c r="C426" s="10">
        <v>0</v>
      </c>
      <c r="D426" s="24">
        <f t="shared" si="69"/>
        <v>0</v>
      </c>
      <c r="E426" s="10">
        <v>0</v>
      </c>
      <c r="F426" s="24">
        <f t="shared" si="70"/>
        <v>0</v>
      </c>
      <c r="G426" s="10">
        <v>0</v>
      </c>
      <c r="H426" s="24">
        <f t="shared" si="71"/>
        <v>0</v>
      </c>
    </row>
    <row r="427" spans="1:8" ht="14.5" x14ac:dyDescent="0.35">
      <c r="A427" s="15" t="s">
        <v>415</v>
      </c>
      <c r="B427" s="13" t="s">
        <v>416</v>
      </c>
      <c r="C427" s="10">
        <v>0</v>
      </c>
      <c r="D427" s="24">
        <f t="shared" si="69"/>
        <v>0</v>
      </c>
      <c r="E427" s="10">
        <v>0</v>
      </c>
      <c r="F427" s="24">
        <f t="shared" si="70"/>
        <v>0</v>
      </c>
      <c r="G427" s="10">
        <v>0</v>
      </c>
      <c r="H427" s="24">
        <f t="shared" si="71"/>
        <v>0</v>
      </c>
    </row>
    <row r="428" spans="1:8" ht="14.5" x14ac:dyDescent="0.35">
      <c r="A428" s="15" t="s">
        <v>417</v>
      </c>
      <c r="B428" s="13" t="s">
        <v>418</v>
      </c>
      <c r="C428" s="10">
        <v>0</v>
      </c>
      <c r="D428" s="24">
        <f t="shared" si="69"/>
        <v>0</v>
      </c>
      <c r="E428" s="10">
        <v>0</v>
      </c>
      <c r="F428" s="24">
        <f t="shared" si="70"/>
        <v>0</v>
      </c>
      <c r="G428" s="10">
        <v>0</v>
      </c>
      <c r="H428" s="24">
        <f t="shared" si="71"/>
        <v>0</v>
      </c>
    </row>
    <row r="429" spans="1:8" ht="14.5" x14ac:dyDescent="0.35">
      <c r="A429" s="15" t="s">
        <v>419</v>
      </c>
      <c r="B429" s="13" t="s">
        <v>420</v>
      </c>
      <c r="C429" s="10">
        <v>0</v>
      </c>
      <c r="D429" s="24">
        <f t="shared" ref="D429:D435" si="72">C429/505*100</f>
        <v>0</v>
      </c>
      <c r="E429" s="10">
        <v>0</v>
      </c>
      <c r="F429" s="24">
        <f t="shared" ref="F429:F435" si="73">E429/202*100</f>
        <v>0</v>
      </c>
      <c r="G429" s="10">
        <v>0</v>
      </c>
      <c r="H429" s="24">
        <f t="shared" ref="H429:H435" si="74">G429/406*100</f>
        <v>0</v>
      </c>
    </row>
    <row r="430" spans="1:8" ht="29" x14ac:dyDescent="0.35">
      <c r="A430" s="15" t="s">
        <v>421</v>
      </c>
      <c r="B430" s="13" t="s">
        <v>422</v>
      </c>
      <c r="C430" s="10">
        <v>0</v>
      </c>
      <c r="D430" s="24">
        <f t="shared" si="72"/>
        <v>0</v>
      </c>
      <c r="E430" s="10">
        <v>0</v>
      </c>
      <c r="F430" s="24">
        <f t="shared" si="73"/>
        <v>0</v>
      </c>
      <c r="G430" s="10">
        <v>0</v>
      </c>
      <c r="H430" s="24">
        <f t="shared" si="74"/>
        <v>0</v>
      </c>
    </row>
    <row r="431" spans="1:8" ht="14.5" x14ac:dyDescent="0.35">
      <c r="A431" s="15" t="s">
        <v>423</v>
      </c>
      <c r="B431" s="13" t="s">
        <v>424</v>
      </c>
      <c r="C431" s="10">
        <v>0</v>
      </c>
      <c r="D431" s="24">
        <f t="shared" si="72"/>
        <v>0</v>
      </c>
      <c r="E431" s="10">
        <v>0</v>
      </c>
      <c r="F431" s="24">
        <f t="shared" si="73"/>
        <v>0</v>
      </c>
      <c r="G431" s="10">
        <v>0</v>
      </c>
      <c r="H431" s="24">
        <f t="shared" si="74"/>
        <v>0</v>
      </c>
    </row>
    <row r="432" spans="1:8" ht="14.5" x14ac:dyDescent="0.35">
      <c r="A432" s="15" t="s">
        <v>425</v>
      </c>
      <c r="B432" s="13" t="s">
        <v>426</v>
      </c>
      <c r="C432" s="10">
        <v>0</v>
      </c>
      <c r="D432" s="24">
        <f t="shared" si="72"/>
        <v>0</v>
      </c>
      <c r="E432" s="10">
        <v>0</v>
      </c>
      <c r="F432" s="24">
        <f t="shared" si="73"/>
        <v>0</v>
      </c>
      <c r="G432" s="10">
        <v>0</v>
      </c>
      <c r="H432" s="24">
        <f t="shared" si="74"/>
        <v>0</v>
      </c>
    </row>
    <row r="433" spans="1:8" ht="14.5" x14ac:dyDescent="0.35">
      <c r="A433" s="15" t="s">
        <v>427</v>
      </c>
      <c r="B433" s="13" t="s">
        <v>428</v>
      </c>
      <c r="C433" s="10">
        <v>0</v>
      </c>
      <c r="D433" s="24">
        <f t="shared" si="72"/>
        <v>0</v>
      </c>
      <c r="E433" s="10">
        <v>0</v>
      </c>
      <c r="F433" s="24">
        <f t="shared" si="73"/>
        <v>0</v>
      </c>
      <c r="G433" s="10">
        <v>0</v>
      </c>
      <c r="H433" s="24">
        <f t="shared" si="74"/>
        <v>0</v>
      </c>
    </row>
    <row r="434" spans="1:8" ht="14.5" x14ac:dyDescent="0.35">
      <c r="A434" s="15" t="s">
        <v>429</v>
      </c>
      <c r="B434" s="13" t="s">
        <v>430</v>
      </c>
      <c r="C434" s="10">
        <v>0</v>
      </c>
      <c r="D434" s="24">
        <f t="shared" si="72"/>
        <v>0</v>
      </c>
      <c r="E434" s="10">
        <v>0</v>
      </c>
      <c r="F434" s="24">
        <f t="shared" si="73"/>
        <v>0</v>
      </c>
      <c r="G434" s="10">
        <v>0</v>
      </c>
      <c r="H434" s="24">
        <f t="shared" si="74"/>
        <v>0</v>
      </c>
    </row>
    <row r="435" spans="1:8" ht="14.5" x14ac:dyDescent="0.35">
      <c r="A435" s="15" t="s">
        <v>431</v>
      </c>
      <c r="B435" s="13" t="s">
        <v>432</v>
      </c>
      <c r="C435" s="10">
        <v>0</v>
      </c>
      <c r="D435" s="24">
        <f t="shared" si="72"/>
        <v>0</v>
      </c>
      <c r="E435" s="10">
        <v>0</v>
      </c>
      <c r="F435" s="24">
        <f t="shared" si="73"/>
        <v>0</v>
      </c>
      <c r="G435" s="10">
        <v>0</v>
      </c>
      <c r="H435" s="24">
        <f t="shared" si="74"/>
        <v>0</v>
      </c>
    </row>
    <row r="436" spans="1:8" ht="14.5" x14ac:dyDescent="0.35">
      <c r="A436" s="23" t="s">
        <v>433</v>
      </c>
      <c r="B436" s="13"/>
      <c r="C436" s="13"/>
      <c r="D436" s="24"/>
      <c r="E436" s="24"/>
      <c r="F436" s="25"/>
      <c r="G436" s="10"/>
      <c r="H436" s="11"/>
    </row>
    <row r="437" spans="1:8" ht="14.5" x14ac:dyDescent="0.35">
      <c r="A437" s="15" t="s">
        <v>434</v>
      </c>
      <c r="B437" s="13" t="s">
        <v>435</v>
      </c>
      <c r="C437" s="10">
        <v>1</v>
      </c>
      <c r="D437" s="24">
        <f>C437/505*100</f>
        <v>0.19801980198019803</v>
      </c>
      <c r="E437" s="10">
        <v>1</v>
      </c>
      <c r="F437" s="24">
        <f>E437/202*100</f>
        <v>0.49504950495049505</v>
      </c>
      <c r="G437" s="10">
        <v>0</v>
      </c>
      <c r="H437" s="24">
        <f>G437/406*100</f>
        <v>0</v>
      </c>
    </row>
    <row r="438" spans="1:8" ht="14.5" x14ac:dyDescent="0.35">
      <c r="A438" s="7"/>
      <c r="B438" s="13" t="s">
        <v>436</v>
      </c>
      <c r="C438" s="10">
        <v>1</v>
      </c>
      <c r="D438" s="24">
        <f t="shared" ref="D438:D448" si="75">C438/505*100</f>
        <v>0.19801980198019803</v>
      </c>
      <c r="E438" s="10">
        <v>1</v>
      </c>
      <c r="F438" s="24">
        <f t="shared" ref="F438:F448" si="76">E438/202*100</f>
        <v>0.49504950495049505</v>
      </c>
      <c r="G438" s="10">
        <v>0</v>
      </c>
      <c r="H438" s="24">
        <f t="shared" ref="H438:H448" si="77">G438/406*100</f>
        <v>0</v>
      </c>
    </row>
    <row r="439" spans="1:8" ht="14.5" x14ac:dyDescent="0.35">
      <c r="A439" s="7"/>
      <c r="B439" s="13" t="s">
        <v>437</v>
      </c>
      <c r="C439" s="10">
        <v>0</v>
      </c>
      <c r="D439" s="24">
        <f t="shared" si="75"/>
        <v>0</v>
      </c>
      <c r="E439" s="10">
        <v>2</v>
      </c>
      <c r="F439" s="24">
        <f t="shared" si="76"/>
        <v>0.99009900990099009</v>
      </c>
      <c r="G439" s="10">
        <v>0</v>
      </c>
      <c r="H439" s="24">
        <f t="shared" si="77"/>
        <v>0</v>
      </c>
    </row>
    <row r="440" spans="1:8" ht="14.5" x14ac:dyDescent="0.35">
      <c r="A440" s="7"/>
      <c r="B440" s="13" t="s">
        <v>438</v>
      </c>
      <c r="C440" s="10">
        <v>1</v>
      </c>
      <c r="D440" s="24">
        <f t="shared" si="75"/>
        <v>0.19801980198019803</v>
      </c>
      <c r="E440" s="10">
        <v>1</v>
      </c>
      <c r="F440" s="24">
        <f t="shared" si="76"/>
        <v>0.49504950495049505</v>
      </c>
      <c r="G440" s="10">
        <v>0</v>
      </c>
      <c r="H440" s="24">
        <f t="shared" si="77"/>
        <v>0</v>
      </c>
    </row>
    <row r="441" spans="1:8" ht="14.5" x14ac:dyDescent="0.35">
      <c r="A441" s="7"/>
      <c r="B441" s="13" t="s">
        <v>439</v>
      </c>
      <c r="C441" s="10">
        <v>1</v>
      </c>
      <c r="D441" s="24">
        <f t="shared" si="75"/>
        <v>0.19801980198019803</v>
      </c>
      <c r="E441" s="10">
        <v>1</v>
      </c>
      <c r="F441" s="24">
        <f t="shared" si="76"/>
        <v>0.49504950495049505</v>
      </c>
      <c r="G441" s="10">
        <v>0</v>
      </c>
      <c r="H441" s="24">
        <f t="shared" si="77"/>
        <v>0</v>
      </c>
    </row>
    <row r="442" spans="1:8" ht="14.5" x14ac:dyDescent="0.35">
      <c r="A442" s="7"/>
      <c r="B442" s="13" t="s">
        <v>440</v>
      </c>
      <c r="C442" s="10">
        <v>1</v>
      </c>
      <c r="D442" s="24">
        <f t="shared" si="75"/>
        <v>0.19801980198019803</v>
      </c>
      <c r="E442" s="10">
        <v>1</v>
      </c>
      <c r="F442" s="24">
        <f t="shared" si="76"/>
        <v>0.49504950495049505</v>
      </c>
      <c r="G442" s="10">
        <v>0</v>
      </c>
      <c r="H442" s="24">
        <f t="shared" si="77"/>
        <v>0</v>
      </c>
    </row>
    <row r="443" spans="1:8" ht="14.5" x14ac:dyDescent="0.35">
      <c r="A443" s="7"/>
      <c r="B443" s="13" t="s">
        <v>441</v>
      </c>
      <c r="C443" s="10">
        <v>1</v>
      </c>
      <c r="D443" s="24">
        <f t="shared" si="75"/>
        <v>0.19801980198019803</v>
      </c>
      <c r="E443" s="10">
        <v>1</v>
      </c>
      <c r="F443" s="24">
        <f t="shared" si="76"/>
        <v>0.49504950495049505</v>
      </c>
      <c r="G443" s="10">
        <v>0</v>
      </c>
      <c r="H443" s="24">
        <f t="shared" si="77"/>
        <v>0</v>
      </c>
    </row>
    <row r="444" spans="1:8" ht="14.5" x14ac:dyDescent="0.35">
      <c r="B444" s="13" t="s">
        <v>442</v>
      </c>
      <c r="C444" s="10">
        <v>0</v>
      </c>
      <c r="D444" s="24">
        <f t="shared" si="75"/>
        <v>0</v>
      </c>
      <c r="E444" s="10">
        <v>1</v>
      </c>
      <c r="F444" s="24">
        <f t="shared" si="76"/>
        <v>0.49504950495049505</v>
      </c>
      <c r="G444" s="10">
        <v>0</v>
      </c>
      <c r="H444" s="24">
        <f t="shared" si="77"/>
        <v>0</v>
      </c>
    </row>
    <row r="445" spans="1:8" ht="14.5" x14ac:dyDescent="0.35">
      <c r="B445" s="13" t="s">
        <v>443</v>
      </c>
      <c r="C445" s="10">
        <v>1</v>
      </c>
      <c r="D445" s="24">
        <f t="shared" si="75"/>
        <v>0.19801980198019803</v>
      </c>
      <c r="E445" s="10">
        <v>1</v>
      </c>
      <c r="F445" s="24">
        <f t="shared" si="76"/>
        <v>0.49504950495049505</v>
      </c>
      <c r="G445" s="10">
        <v>0</v>
      </c>
      <c r="H445" s="24">
        <f t="shared" si="77"/>
        <v>0</v>
      </c>
    </row>
    <row r="446" spans="1:8" ht="14.5" x14ac:dyDescent="0.35">
      <c r="A446" s="7"/>
      <c r="B446" s="13" t="s">
        <v>444</v>
      </c>
      <c r="C446" s="10">
        <v>2</v>
      </c>
      <c r="D446" s="24">
        <f t="shared" si="75"/>
        <v>0.39603960396039606</v>
      </c>
      <c r="E446" s="10">
        <v>2</v>
      </c>
      <c r="F446" s="24">
        <f t="shared" si="76"/>
        <v>0.99009900990099009</v>
      </c>
      <c r="G446" s="10">
        <v>0</v>
      </c>
      <c r="H446" s="24">
        <f t="shared" si="77"/>
        <v>0</v>
      </c>
    </row>
    <row r="447" spans="1:8" ht="14.5" x14ac:dyDescent="0.35">
      <c r="A447" s="7"/>
      <c r="B447" s="13" t="s">
        <v>445</v>
      </c>
      <c r="C447" s="10">
        <v>1</v>
      </c>
      <c r="D447" s="24">
        <f t="shared" si="75"/>
        <v>0.19801980198019803</v>
      </c>
      <c r="E447" s="10">
        <v>1</v>
      </c>
      <c r="F447" s="24">
        <f t="shared" si="76"/>
        <v>0.49504950495049505</v>
      </c>
      <c r="G447" s="10">
        <v>0</v>
      </c>
      <c r="H447" s="24">
        <f t="shared" si="77"/>
        <v>0</v>
      </c>
    </row>
    <row r="448" spans="1:8" ht="14.5" x14ac:dyDescent="0.35">
      <c r="B448" s="13" t="s">
        <v>446</v>
      </c>
      <c r="C448" s="10">
        <v>1</v>
      </c>
      <c r="D448" s="24">
        <f t="shared" si="75"/>
        <v>0.19801980198019803</v>
      </c>
      <c r="E448" s="10">
        <v>1</v>
      </c>
      <c r="F448" s="24">
        <f t="shared" si="76"/>
        <v>0.49504950495049505</v>
      </c>
      <c r="G448" s="10">
        <v>0</v>
      </c>
      <c r="H448" s="24">
        <f t="shared" si="77"/>
        <v>0</v>
      </c>
    </row>
    <row r="449" spans="1:8" ht="14.5" x14ac:dyDescent="0.35">
      <c r="A449" s="23" t="s">
        <v>447</v>
      </c>
      <c r="B449" s="13"/>
      <c r="C449" s="10"/>
      <c r="D449" s="11"/>
      <c r="E449" s="10"/>
      <c r="F449" s="11"/>
      <c r="G449" s="10"/>
      <c r="H449" s="11"/>
    </row>
    <row r="450" spans="1:8" ht="14.5" x14ac:dyDescent="0.35">
      <c r="A450" s="15" t="s">
        <v>448</v>
      </c>
      <c r="B450" s="13" t="s">
        <v>449</v>
      </c>
      <c r="C450" s="10">
        <v>1</v>
      </c>
      <c r="D450" s="24">
        <f>C450/505*100</f>
        <v>0.19801980198019803</v>
      </c>
      <c r="E450" s="10">
        <v>2</v>
      </c>
      <c r="F450" s="24">
        <f>E450/202*100</f>
        <v>0.99009900990099009</v>
      </c>
      <c r="G450" s="10">
        <v>0</v>
      </c>
      <c r="H450" s="24">
        <f>G450/406*100</f>
        <v>0</v>
      </c>
    </row>
    <row r="451" spans="1:8" ht="14.5" x14ac:dyDescent="0.35">
      <c r="B451" s="13" t="s">
        <v>450</v>
      </c>
      <c r="C451" s="10">
        <v>1</v>
      </c>
      <c r="D451" s="24">
        <f t="shared" ref="D451:D460" si="78">C451/505*100</f>
        <v>0.19801980198019803</v>
      </c>
      <c r="E451" s="10">
        <v>1</v>
      </c>
      <c r="F451" s="24">
        <f t="shared" ref="F451:F460" si="79">E451/202*100</f>
        <v>0.49504950495049505</v>
      </c>
      <c r="G451" s="10">
        <v>0</v>
      </c>
      <c r="H451" s="24">
        <f t="shared" ref="H451:H460" si="80">G451/406*100</f>
        <v>0</v>
      </c>
    </row>
    <row r="452" spans="1:8" ht="14.5" x14ac:dyDescent="0.35">
      <c r="B452" s="13" t="s">
        <v>451</v>
      </c>
      <c r="C452" s="10">
        <v>0</v>
      </c>
      <c r="D452" s="24">
        <f t="shared" si="78"/>
        <v>0</v>
      </c>
      <c r="E452" s="10">
        <v>2</v>
      </c>
      <c r="F452" s="24">
        <f t="shared" si="79"/>
        <v>0.99009900990099009</v>
      </c>
      <c r="G452" s="10">
        <v>0</v>
      </c>
      <c r="H452" s="24">
        <f t="shared" si="80"/>
        <v>0</v>
      </c>
    </row>
    <row r="453" spans="1:8" ht="14.5" x14ac:dyDescent="0.35">
      <c r="A453" s="7"/>
      <c r="B453" s="13" t="s">
        <v>452</v>
      </c>
      <c r="C453" s="10">
        <v>1</v>
      </c>
      <c r="D453" s="24">
        <f t="shared" si="78"/>
        <v>0.19801980198019803</v>
      </c>
      <c r="E453" s="10">
        <v>1</v>
      </c>
      <c r="F453" s="24">
        <f t="shared" si="79"/>
        <v>0.49504950495049505</v>
      </c>
      <c r="G453" s="10">
        <v>0</v>
      </c>
      <c r="H453" s="24">
        <f t="shared" si="80"/>
        <v>0</v>
      </c>
    </row>
    <row r="454" spans="1:8" ht="14.5" x14ac:dyDescent="0.35">
      <c r="A454" s="7"/>
      <c r="B454" s="13" t="s">
        <v>453</v>
      </c>
      <c r="C454" s="10">
        <v>1</v>
      </c>
      <c r="D454" s="24">
        <f t="shared" si="78"/>
        <v>0.19801980198019803</v>
      </c>
      <c r="E454" s="10">
        <v>2</v>
      </c>
      <c r="F454" s="24">
        <f t="shared" si="79"/>
        <v>0.99009900990099009</v>
      </c>
      <c r="G454" s="10">
        <v>0</v>
      </c>
      <c r="H454" s="24">
        <f t="shared" si="80"/>
        <v>0</v>
      </c>
    </row>
    <row r="455" spans="1:8" ht="14.5" x14ac:dyDescent="0.35">
      <c r="A455" s="7"/>
      <c r="B455" s="13" t="s">
        <v>454</v>
      </c>
      <c r="C455" s="10">
        <v>1</v>
      </c>
      <c r="D455" s="24">
        <f t="shared" si="78"/>
        <v>0.19801980198019803</v>
      </c>
      <c r="E455" s="10">
        <v>1</v>
      </c>
      <c r="F455" s="24">
        <f t="shared" si="79"/>
        <v>0.49504950495049505</v>
      </c>
      <c r="G455" s="10">
        <v>0</v>
      </c>
      <c r="H455" s="24">
        <f t="shared" si="80"/>
        <v>0</v>
      </c>
    </row>
    <row r="456" spans="1:8" ht="14.5" x14ac:dyDescent="0.35">
      <c r="A456" s="7"/>
      <c r="B456" s="13" t="s">
        <v>455</v>
      </c>
      <c r="C456" s="10">
        <v>1</v>
      </c>
      <c r="D456" s="24">
        <f t="shared" si="78"/>
        <v>0.19801980198019803</v>
      </c>
      <c r="E456" s="10">
        <v>1</v>
      </c>
      <c r="F456" s="24">
        <f t="shared" si="79"/>
        <v>0.49504950495049505</v>
      </c>
      <c r="G456" s="10">
        <v>0</v>
      </c>
      <c r="H456" s="24">
        <f t="shared" si="80"/>
        <v>0</v>
      </c>
    </row>
    <row r="457" spans="1:8" ht="14.5" x14ac:dyDescent="0.35">
      <c r="A457" s="7"/>
      <c r="B457" s="13" t="s">
        <v>456</v>
      </c>
      <c r="C457" s="10">
        <v>1</v>
      </c>
      <c r="D457" s="24">
        <f t="shared" si="78"/>
        <v>0.19801980198019803</v>
      </c>
      <c r="E457" s="10">
        <v>1</v>
      </c>
      <c r="F457" s="24">
        <f t="shared" si="79"/>
        <v>0.49504950495049505</v>
      </c>
      <c r="G457" s="10">
        <v>0</v>
      </c>
      <c r="H457" s="24">
        <f t="shared" si="80"/>
        <v>0</v>
      </c>
    </row>
    <row r="458" spans="1:8" ht="14.5" x14ac:dyDescent="0.35">
      <c r="A458" s="7"/>
      <c r="B458" s="13" t="s">
        <v>457</v>
      </c>
      <c r="C458" s="10">
        <v>1</v>
      </c>
      <c r="D458" s="24">
        <f t="shared" si="78"/>
        <v>0.19801980198019803</v>
      </c>
      <c r="E458" s="10">
        <v>1</v>
      </c>
      <c r="F458" s="24">
        <f t="shared" si="79"/>
        <v>0.49504950495049505</v>
      </c>
      <c r="G458" s="10">
        <v>0</v>
      </c>
      <c r="H458" s="24">
        <f t="shared" si="80"/>
        <v>0</v>
      </c>
    </row>
    <row r="459" spans="1:8" ht="14.5" x14ac:dyDescent="0.35">
      <c r="A459" s="7"/>
      <c r="B459" s="13" t="s">
        <v>458</v>
      </c>
      <c r="C459" s="10">
        <v>1</v>
      </c>
      <c r="D459" s="24">
        <f t="shared" si="78"/>
        <v>0.19801980198019803</v>
      </c>
      <c r="E459" s="10">
        <v>2</v>
      </c>
      <c r="F459" s="24">
        <f t="shared" si="79"/>
        <v>0.99009900990099009</v>
      </c>
      <c r="G459" s="10">
        <v>0</v>
      </c>
      <c r="H459" s="24">
        <f t="shared" si="80"/>
        <v>0</v>
      </c>
    </row>
    <row r="460" spans="1:8" ht="14.5" x14ac:dyDescent="0.35">
      <c r="A460" s="7"/>
      <c r="B460" s="13" t="s">
        <v>459</v>
      </c>
      <c r="C460" s="10">
        <v>0</v>
      </c>
      <c r="D460" s="24">
        <f t="shared" si="78"/>
        <v>0</v>
      </c>
      <c r="E460" s="10">
        <v>1</v>
      </c>
      <c r="F460" s="24">
        <f t="shared" si="79"/>
        <v>0.49504950495049505</v>
      </c>
      <c r="G460" s="10">
        <v>0</v>
      </c>
      <c r="H460" s="24">
        <f t="shared" si="80"/>
        <v>0</v>
      </c>
    </row>
    <row r="461" spans="1:8" ht="14.5" x14ac:dyDescent="0.35">
      <c r="A461" s="23" t="s">
        <v>107</v>
      </c>
      <c r="B461" s="13"/>
      <c r="C461" s="10"/>
      <c r="D461" s="11"/>
      <c r="E461" s="10"/>
      <c r="F461" s="11"/>
      <c r="G461" s="10"/>
      <c r="H461" s="11"/>
    </row>
    <row r="462" spans="1:8" ht="14.5" x14ac:dyDescent="0.35">
      <c r="A462" s="26" t="s">
        <v>460</v>
      </c>
      <c r="B462" s="13" t="s">
        <v>461</v>
      </c>
      <c r="C462" s="10">
        <v>0</v>
      </c>
      <c r="D462" s="24">
        <f>C462/505*100</f>
        <v>0</v>
      </c>
      <c r="E462" s="10">
        <v>1</v>
      </c>
      <c r="F462" s="24">
        <f>E462/202*100</f>
        <v>0.49504950495049505</v>
      </c>
      <c r="G462" s="10">
        <v>0</v>
      </c>
      <c r="H462" s="24">
        <f>G462/406*100</f>
        <v>0</v>
      </c>
    </row>
    <row r="463" spans="1:8" ht="14.5" x14ac:dyDescent="0.35">
      <c r="A463" s="26"/>
      <c r="B463" s="13" t="s">
        <v>462</v>
      </c>
      <c r="C463" s="10">
        <v>1</v>
      </c>
      <c r="D463" s="24">
        <f t="shared" ref="D463:D470" si="81">C463/505*100</f>
        <v>0.19801980198019803</v>
      </c>
      <c r="E463" s="10">
        <v>1</v>
      </c>
      <c r="F463" s="24">
        <f t="shared" ref="F463:F470" si="82">E463/202*100</f>
        <v>0.49504950495049505</v>
      </c>
      <c r="G463" s="10">
        <v>0</v>
      </c>
      <c r="H463" s="24">
        <f t="shared" ref="H463:H470" si="83">G463/406*100</f>
        <v>0</v>
      </c>
    </row>
    <row r="464" spans="1:8" ht="14.5" x14ac:dyDescent="0.35">
      <c r="A464" s="26"/>
      <c r="B464" s="13" t="s">
        <v>463</v>
      </c>
      <c r="C464" s="10">
        <v>0</v>
      </c>
      <c r="D464" s="24">
        <f t="shared" si="81"/>
        <v>0</v>
      </c>
      <c r="E464" s="10">
        <v>1</v>
      </c>
      <c r="F464" s="24">
        <f t="shared" si="82"/>
        <v>0.49504950495049505</v>
      </c>
      <c r="G464" s="10">
        <v>0</v>
      </c>
      <c r="H464" s="24">
        <f t="shared" si="83"/>
        <v>0</v>
      </c>
    </row>
    <row r="465" spans="1:8" ht="14.5" x14ac:dyDescent="0.35">
      <c r="A465" s="7"/>
      <c r="B465" s="13" t="s">
        <v>464</v>
      </c>
      <c r="C465" s="10">
        <v>1</v>
      </c>
      <c r="D465" s="24">
        <f t="shared" si="81"/>
        <v>0.19801980198019803</v>
      </c>
      <c r="E465" s="10">
        <v>1</v>
      </c>
      <c r="F465" s="24">
        <f t="shared" si="82"/>
        <v>0.49504950495049505</v>
      </c>
      <c r="G465" s="10">
        <v>0</v>
      </c>
      <c r="H465" s="24">
        <f t="shared" si="83"/>
        <v>0</v>
      </c>
    </row>
    <row r="466" spans="1:8" ht="14.5" x14ac:dyDescent="0.35">
      <c r="A466" s="7"/>
      <c r="B466" s="13" t="s">
        <v>465</v>
      </c>
      <c r="C466" s="10">
        <v>1</v>
      </c>
      <c r="D466" s="24">
        <f t="shared" si="81"/>
        <v>0.19801980198019803</v>
      </c>
      <c r="E466" s="10">
        <v>1</v>
      </c>
      <c r="F466" s="24">
        <f t="shared" si="82"/>
        <v>0.49504950495049505</v>
      </c>
      <c r="G466" s="10">
        <v>0</v>
      </c>
      <c r="H466" s="24">
        <f t="shared" si="83"/>
        <v>0</v>
      </c>
    </row>
    <row r="467" spans="1:8" ht="14.5" x14ac:dyDescent="0.35">
      <c r="A467" s="7"/>
      <c r="B467" s="13" t="s">
        <v>466</v>
      </c>
      <c r="C467" s="10">
        <v>1</v>
      </c>
      <c r="D467" s="24">
        <f t="shared" si="81"/>
        <v>0.19801980198019803</v>
      </c>
      <c r="E467" s="10">
        <v>1</v>
      </c>
      <c r="F467" s="24">
        <f t="shared" si="82"/>
        <v>0.49504950495049505</v>
      </c>
      <c r="G467" s="10">
        <v>0</v>
      </c>
      <c r="H467" s="24">
        <f t="shared" si="83"/>
        <v>0</v>
      </c>
    </row>
    <row r="468" spans="1:8" ht="14.5" x14ac:dyDescent="0.35">
      <c r="A468" s="7"/>
      <c r="B468" s="13" t="s">
        <v>467</v>
      </c>
      <c r="C468" s="10">
        <v>0</v>
      </c>
      <c r="D468" s="24">
        <f t="shared" si="81"/>
        <v>0</v>
      </c>
      <c r="E468" s="10">
        <v>1</v>
      </c>
      <c r="F468" s="24">
        <f t="shared" si="82"/>
        <v>0.49504950495049505</v>
      </c>
      <c r="G468" s="10">
        <v>0</v>
      </c>
      <c r="H468" s="24">
        <f t="shared" si="83"/>
        <v>0</v>
      </c>
    </row>
    <row r="469" spans="1:8" ht="14.5" x14ac:dyDescent="0.35">
      <c r="A469" s="7"/>
      <c r="B469" s="13" t="s">
        <v>468</v>
      </c>
      <c r="C469" s="10">
        <v>1</v>
      </c>
      <c r="D469" s="24">
        <f t="shared" si="81"/>
        <v>0.19801980198019803</v>
      </c>
      <c r="E469" s="10">
        <v>1</v>
      </c>
      <c r="F469" s="24">
        <f t="shared" si="82"/>
        <v>0.49504950495049505</v>
      </c>
      <c r="G469" s="10">
        <v>0</v>
      </c>
      <c r="H469" s="24">
        <f t="shared" si="83"/>
        <v>0</v>
      </c>
    </row>
    <row r="470" spans="1:8" ht="14.5" x14ac:dyDescent="0.35">
      <c r="A470" s="7"/>
      <c r="B470" s="13" t="s">
        <v>469</v>
      </c>
      <c r="C470" s="10">
        <v>1</v>
      </c>
      <c r="D470" s="24">
        <f t="shared" si="81"/>
        <v>0.19801980198019803</v>
      </c>
      <c r="E470" s="10">
        <v>1</v>
      </c>
      <c r="F470" s="24">
        <f t="shared" si="82"/>
        <v>0.49504950495049505</v>
      </c>
      <c r="G470" s="10">
        <v>0</v>
      </c>
      <c r="H470" s="24">
        <f t="shared" si="83"/>
        <v>0</v>
      </c>
    </row>
    <row r="471" spans="1:8" ht="14.5" x14ac:dyDescent="0.35">
      <c r="A471" s="23" t="s">
        <v>108</v>
      </c>
      <c r="B471" s="13"/>
      <c r="C471" s="10"/>
      <c r="D471" s="11"/>
      <c r="E471" s="10"/>
      <c r="F471" s="11"/>
      <c r="G471" s="10"/>
      <c r="H471" s="11"/>
    </row>
    <row r="472" spans="1:8" ht="14.5" x14ac:dyDescent="0.35">
      <c r="A472" s="15" t="s">
        <v>470</v>
      </c>
      <c r="B472" s="13" t="s">
        <v>471</v>
      </c>
      <c r="C472" s="10">
        <v>0</v>
      </c>
      <c r="D472" s="24">
        <f>C472/505*100</f>
        <v>0</v>
      </c>
      <c r="E472" s="10">
        <v>1</v>
      </c>
      <c r="F472" s="24">
        <f>E472/202*100</f>
        <v>0.49504950495049505</v>
      </c>
      <c r="G472" s="10">
        <v>0</v>
      </c>
      <c r="H472" s="24">
        <f>G472/406*100</f>
        <v>0</v>
      </c>
    </row>
    <row r="473" spans="1:8" ht="14.5" x14ac:dyDescent="0.35">
      <c r="A473" s="23" t="s">
        <v>472</v>
      </c>
      <c r="B473" s="13"/>
      <c r="C473" s="10"/>
      <c r="D473" s="24">
        <f t="shared" ref="D473:D499" si="84">C473/505*100</f>
        <v>0</v>
      </c>
      <c r="E473" s="10"/>
      <c r="F473" s="24">
        <f t="shared" ref="F473:F499" si="85">E473/202*100</f>
        <v>0</v>
      </c>
      <c r="G473" s="10"/>
      <c r="H473" s="24">
        <f t="shared" ref="H473:H499" si="86">G473/406*100</f>
        <v>0</v>
      </c>
    </row>
    <row r="474" spans="1:8" ht="14.5" x14ac:dyDescent="0.35">
      <c r="A474" s="15" t="s">
        <v>473</v>
      </c>
      <c r="B474" s="13" t="s">
        <v>474</v>
      </c>
      <c r="C474" s="10">
        <v>1</v>
      </c>
      <c r="D474" s="24">
        <f t="shared" si="84"/>
        <v>0.19801980198019803</v>
      </c>
      <c r="E474" s="10">
        <v>1</v>
      </c>
      <c r="F474" s="24">
        <f t="shared" si="85"/>
        <v>0.49504950495049505</v>
      </c>
      <c r="G474" s="10">
        <v>0</v>
      </c>
      <c r="H474" s="24">
        <f t="shared" si="86"/>
        <v>0</v>
      </c>
    </row>
    <row r="475" spans="1:8" ht="14.5" x14ac:dyDescent="0.35">
      <c r="A475" s="7"/>
      <c r="B475" s="13" t="s">
        <v>475</v>
      </c>
      <c r="C475" s="10">
        <v>1</v>
      </c>
      <c r="D475" s="24">
        <f t="shared" si="84"/>
        <v>0.19801980198019803</v>
      </c>
      <c r="E475" s="10">
        <v>0</v>
      </c>
      <c r="F475" s="24">
        <f t="shared" si="85"/>
        <v>0</v>
      </c>
      <c r="G475" s="10">
        <v>0</v>
      </c>
      <c r="H475" s="24">
        <f t="shared" si="86"/>
        <v>0</v>
      </c>
    </row>
    <row r="476" spans="1:8" ht="14.5" x14ac:dyDescent="0.35">
      <c r="A476" s="23" t="s">
        <v>476</v>
      </c>
      <c r="B476" s="13"/>
      <c r="C476" s="10"/>
      <c r="D476" s="24"/>
      <c r="E476" s="10"/>
      <c r="F476" s="24"/>
      <c r="G476" s="10"/>
      <c r="H476" s="24"/>
    </row>
    <row r="477" spans="1:8" ht="14.5" x14ac:dyDescent="0.35">
      <c r="A477" s="15" t="s">
        <v>477</v>
      </c>
      <c r="B477" s="13" t="s">
        <v>478</v>
      </c>
      <c r="C477" s="10">
        <v>1</v>
      </c>
      <c r="D477" s="24">
        <f t="shared" si="84"/>
        <v>0.19801980198019803</v>
      </c>
      <c r="E477" s="10">
        <v>1</v>
      </c>
      <c r="F477" s="24">
        <f t="shared" si="85"/>
        <v>0.49504950495049505</v>
      </c>
      <c r="G477" s="10">
        <v>0</v>
      </c>
      <c r="H477" s="24">
        <f t="shared" si="86"/>
        <v>0</v>
      </c>
    </row>
    <row r="478" spans="1:8" ht="14.5" x14ac:dyDescent="0.35">
      <c r="A478" s="15"/>
      <c r="B478" s="13" t="s">
        <v>479</v>
      </c>
      <c r="C478" s="10">
        <v>0</v>
      </c>
      <c r="D478" s="24">
        <f t="shared" si="84"/>
        <v>0</v>
      </c>
      <c r="E478" s="10">
        <v>1</v>
      </c>
      <c r="F478" s="24">
        <f t="shared" si="85"/>
        <v>0.49504950495049505</v>
      </c>
      <c r="G478" s="10">
        <v>0</v>
      </c>
      <c r="H478" s="24">
        <f t="shared" si="86"/>
        <v>0</v>
      </c>
    </row>
    <row r="479" spans="1:8" ht="14.5" x14ac:dyDescent="0.35">
      <c r="A479" s="7"/>
      <c r="B479" s="13" t="s">
        <v>480</v>
      </c>
      <c r="C479" s="10">
        <v>1</v>
      </c>
      <c r="D479" s="24">
        <f t="shared" si="84"/>
        <v>0.19801980198019803</v>
      </c>
      <c r="E479" s="10">
        <v>1</v>
      </c>
      <c r="F479" s="24">
        <f t="shared" si="85"/>
        <v>0.49504950495049505</v>
      </c>
      <c r="G479" s="10">
        <v>0</v>
      </c>
      <c r="H479" s="24">
        <f t="shared" si="86"/>
        <v>0</v>
      </c>
    </row>
    <row r="480" spans="1:8" ht="14.5" x14ac:dyDescent="0.35">
      <c r="A480" s="7"/>
      <c r="B480" s="13" t="s">
        <v>481</v>
      </c>
      <c r="C480" s="10">
        <v>0</v>
      </c>
      <c r="D480" s="24">
        <f t="shared" si="84"/>
        <v>0</v>
      </c>
      <c r="E480" s="10">
        <v>2</v>
      </c>
      <c r="F480" s="24">
        <f t="shared" si="85"/>
        <v>0.99009900990099009</v>
      </c>
      <c r="G480" s="10">
        <v>0</v>
      </c>
      <c r="H480" s="24">
        <f t="shared" si="86"/>
        <v>0</v>
      </c>
    </row>
    <row r="481" spans="1:8" ht="14.5" x14ac:dyDescent="0.35">
      <c r="A481" s="7"/>
      <c r="B481" s="13" t="s">
        <v>482</v>
      </c>
      <c r="C481" s="10">
        <v>1</v>
      </c>
      <c r="D481" s="24">
        <f t="shared" si="84"/>
        <v>0.19801980198019803</v>
      </c>
      <c r="E481" s="10">
        <v>1</v>
      </c>
      <c r="F481" s="24">
        <f t="shared" si="85"/>
        <v>0.49504950495049505</v>
      </c>
      <c r="G481" s="10">
        <v>0</v>
      </c>
      <c r="H481" s="24">
        <f t="shared" si="86"/>
        <v>0</v>
      </c>
    </row>
    <row r="482" spans="1:8" ht="14.5" x14ac:dyDescent="0.35">
      <c r="A482" s="23" t="s">
        <v>111</v>
      </c>
      <c r="B482" s="13"/>
      <c r="C482" s="10"/>
      <c r="D482" s="24"/>
      <c r="E482" s="10"/>
      <c r="F482" s="24"/>
      <c r="G482" s="10"/>
      <c r="H482" s="24"/>
    </row>
    <row r="483" spans="1:8" ht="14.5" x14ac:dyDescent="0.35">
      <c r="A483" s="27" t="s">
        <v>483</v>
      </c>
      <c r="B483" s="13" t="s">
        <v>484</v>
      </c>
      <c r="C483" s="10">
        <v>1</v>
      </c>
      <c r="D483" s="24">
        <f t="shared" si="84"/>
        <v>0.19801980198019803</v>
      </c>
      <c r="E483" s="10">
        <v>1</v>
      </c>
      <c r="F483" s="24">
        <f t="shared" si="85"/>
        <v>0.49504950495049505</v>
      </c>
      <c r="G483" s="10">
        <v>0</v>
      </c>
      <c r="H483" s="24">
        <f t="shared" si="86"/>
        <v>0</v>
      </c>
    </row>
    <row r="484" spans="1:8" ht="14.5" x14ac:dyDescent="0.35">
      <c r="A484" s="27"/>
      <c r="B484" s="13" t="s">
        <v>485</v>
      </c>
      <c r="C484" s="10">
        <v>0</v>
      </c>
      <c r="D484" s="24">
        <f t="shared" si="84"/>
        <v>0</v>
      </c>
      <c r="E484" s="10">
        <v>1</v>
      </c>
      <c r="F484" s="24">
        <f t="shared" si="85"/>
        <v>0.49504950495049505</v>
      </c>
      <c r="G484" s="10">
        <v>0</v>
      </c>
      <c r="H484" s="24">
        <f t="shared" si="86"/>
        <v>0</v>
      </c>
    </row>
    <row r="485" spans="1:8" ht="14.5" x14ac:dyDescent="0.35">
      <c r="A485" s="28" t="s">
        <v>112</v>
      </c>
      <c r="B485" s="13"/>
      <c r="C485" s="10"/>
      <c r="D485" s="24"/>
      <c r="E485" s="10"/>
      <c r="F485" s="24"/>
      <c r="G485" s="10"/>
      <c r="H485" s="24"/>
    </row>
    <row r="486" spans="1:8" ht="14.5" x14ac:dyDescent="0.35">
      <c r="A486" s="15" t="s">
        <v>486</v>
      </c>
      <c r="B486" s="13" t="s">
        <v>487</v>
      </c>
      <c r="C486" s="10">
        <v>1</v>
      </c>
      <c r="D486" s="24">
        <f t="shared" si="84"/>
        <v>0.19801980198019803</v>
      </c>
      <c r="E486" s="10">
        <v>1</v>
      </c>
      <c r="F486" s="24">
        <f t="shared" si="85"/>
        <v>0.49504950495049505</v>
      </c>
      <c r="G486" s="10">
        <v>0</v>
      </c>
      <c r="H486" s="24">
        <f t="shared" si="86"/>
        <v>0</v>
      </c>
    </row>
    <row r="487" spans="1:8" ht="14.5" x14ac:dyDescent="0.35">
      <c r="A487" s="23" t="s">
        <v>488</v>
      </c>
      <c r="B487" s="13"/>
      <c r="C487" s="10"/>
      <c r="D487" s="24"/>
      <c r="E487" s="10"/>
      <c r="F487" s="24"/>
      <c r="G487" s="10"/>
      <c r="H487" s="24"/>
    </row>
    <row r="488" spans="1:8" ht="14.5" x14ac:dyDescent="0.35">
      <c r="A488" s="15" t="s">
        <v>489</v>
      </c>
      <c r="B488" s="13" t="s">
        <v>490</v>
      </c>
      <c r="C488" s="10">
        <v>1</v>
      </c>
      <c r="D488" s="24">
        <f t="shared" si="84"/>
        <v>0.19801980198019803</v>
      </c>
      <c r="E488" s="10">
        <v>1</v>
      </c>
      <c r="F488" s="24">
        <f t="shared" si="85"/>
        <v>0.49504950495049505</v>
      </c>
      <c r="G488" s="10">
        <v>0</v>
      </c>
      <c r="H488" s="24">
        <f t="shared" si="86"/>
        <v>0</v>
      </c>
    </row>
    <row r="489" spans="1:8" ht="14.5" x14ac:dyDescent="0.35">
      <c r="A489" s="7"/>
      <c r="B489" s="13" t="s">
        <v>491</v>
      </c>
      <c r="C489" s="10">
        <v>1</v>
      </c>
      <c r="D489" s="24">
        <f t="shared" si="84"/>
        <v>0.19801980198019803</v>
      </c>
      <c r="E489" s="10">
        <v>1</v>
      </c>
      <c r="F489" s="24">
        <f t="shared" si="85"/>
        <v>0.49504950495049505</v>
      </c>
      <c r="G489" s="10">
        <v>0</v>
      </c>
      <c r="H489" s="24">
        <f t="shared" si="86"/>
        <v>0</v>
      </c>
    </row>
    <row r="490" spans="1:8" ht="14.5" x14ac:dyDescent="0.35">
      <c r="A490" s="23" t="s">
        <v>116</v>
      </c>
      <c r="B490" s="13"/>
      <c r="C490" s="10"/>
      <c r="D490" s="24">
        <f t="shared" si="84"/>
        <v>0</v>
      </c>
      <c r="E490" s="10"/>
      <c r="F490" s="24">
        <f t="shared" si="85"/>
        <v>0</v>
      </c>
      <c r="G490" s="10"/>
      <c r="H490" s="24">
        <f t="shared" si="86"/>
        <v>0</v>
      </c>
    </row>
    <row r="491" spans="1:8" ht="14.5" x14ac:dyDescent="0.35">
      <c r="A491" s="15" t="s">
        <v>492</v>
      </c>
      <c r="B491" s="13" t="s">
        <v>493</v>
      </c>
      <c r="C491" s="10">
        <v>1</v>
      </c>
      <c r="D491" s="24">
        <f t="shared" si="84"/>
        <v>0.19801980198019803</v>
      </c>
      <c r="E491" s="10">
        <v>2</v>
      </c>
      <c r="F491" s="24">
        <f t="shared" si="85"/>
        <v>0.99009900990099009</v>
      </c>
      <c r="G491" s="10">
        <v>0</v>
      </c>
      <c r="H491" s="24">
        <f t="shared" si="86"/>
        <v>0</v>
      </c>
    </row>
    <row r="492" spans="1:8" ht="14.5" x14ac:dyDescent="0.35">
      <c r="A492" s="7"/>
      <c r="B492" s="13" t="s">
        <v>494</v>
      </c>
      <c r="C492" s="10">
        <v>0</v>
      </c>
      <c r="D492" s="24">
        <f t="shared" si="84"/>
        <v>0</v>
      </c>
      <c r="E492" s="10">
        <v>1</v>
      </c>
      <c r="F492" s="24">
        <f t="shared" si="85"/>
        <v>0.49504950495049505</v>
      </c>
      <c r="G492" s="10">
        <v>0</v>
      </c>
      <c r="H492" s="24">
        <f t="shared" si="86"/>
        <v>0</v>
      </c>
    </row>
    <row r="493" spans="1:8" ht="14.5" x14ac:dyDescent="0.35">
      <c r="A493" s="23" t="s">
        <v>117</v>
      </c>
      <c r="B493" s="13"/>
      <c r="C493" s="10"/>
      <c r="D493" s="24"/>
      <c r="E493" s="10"/>
      <c r="F493" s="24"/>
      <c r="G493" s="10"/>
      <c r="H493" s="24"/>
    </row>
    <row r="494" spans="1:8" ht="14.5" x14ac:dyDescent="0.35">
      <c r="A494" s="15" t="s">
        <v>495</v>
      </c>
      <c r="B494" s="13" t="s">
        <v>496</v>
      </c>
      <c r="C494" s="10">
        <v>1</v>
      </c>
      <c r="D494" s="24">
        <f t="shared" si="84"/>
        <v>0.19801980198019803</v>
      </c>
      <c r="E494" s="10">
        <v>1</v>
      </c>
      <c r="F494" s="24">
        <f t="shared" si="85"/>
        <v>0.49504950495049505</v>
      </c>
      <c r="G494" s="10">
        <v>0</v>
      </c>
      <c r="H494" s="24">
        <f t="shared" si="86"/>
        <v>0</v>
      </c>
    </row>
    <row r="495" spans="1:8" ht="14.5" x14ac:dyDescent="0.35">
      <c r="A495" s="15"/>
      <c r="B495" s="13" t="s">
        <v>497</v>
      </c>
      <c r="C495" s="10">
        <v>0</v>
      </c>
      <c r="D495" s="24">
        <f t="shared" si="84"/>
        <v>0</v>
      </c>
      <c r="E495" s="10">
        <v>1</v>
      </c>
      <c r="F495" s="24">
        <f t="shared" si="85"/>
        <v>0.49504950495049505</v>
      </c>
      <c r="G495" s="10">
        <v>0</v>
      </c>
      <c r="H495" s="24">
        <f t="shared" si="86"/>
        <v>0</v>
      </c>
    </row>
    <row r="496" spans="1:8" ht="14.5" x14ac:dyDescent="0.35">
      <c r="A496" s="7"/>
      <c r="B496" s="13" t="s">
        <v>498</v>
      </c>
      <c r="C496" s="10">
        <v>1</v>
      </c>
      <c r="D496" s="24">
        <f t="shared" si="84"/>
        <v>0.19801980198019803</v>
      </c>
      <c r="E496" s="10">
        <v>1</v>
      </c>
      <c r="F496" s="24">
        <f t="shared" si="85"/>
        <v>0.49504950495049505</v>
      </c>
      <c r="G496" s="10">
        <v>0</v>
      </c>
      <c r="H496" s="24">
        <f t="shared" si="86"/>
        <v>0</v>
      </c>
    </row>
    <row r="497" spans="1:8" ht="14.5" x14ac:dyDescent="0.35">
      <c r="A497" s="7"/>
      <c r="B497" s="13" t="s">
        <v>499</v>
      </c>
      <c r="C497" s="10">
        <v>1</v>
      </c>
      <c r="D497" s="24">
        <f t="shared" si="84"/>
        <v>0.19801980198019803</v>
      </c>
      <c r="E497" s="10">
        <v>1</v>
      </c>
      <c r="F497" s="24">
        <f t="shared" si="85"/>
        <v>0.49504950495049505</v>
      </c>
      <c r="G497" s="10">
        <v>0</v>
      </c>
      <c r="H497" s="24">
        <f t="shared" si="86"/>
        <v>0</v>
      </c>
    </row>
    <row r="498" spans="1:8" ht="14.5" x14ac:dyDescent="0.35">
      <c r="A498" s="23" t="s">
        <v>123</v>
      </c>
      <c r="B498" s="13"/>
      <c r="C498" s="10"/>
      <c r="D498" s="24"/>
      <c r="E498" s="10"/>
      <c r="F498" s="24"/>
      <c r="G498" s="10"/>
      <c r="H498" s="24"/>
    </row>
    <row r="499" spans="1:8" ht="14.5" x14ac:dyDescent="0.35">
      <c r="A499" s="15" t="s">
        <v>500</v>
      </c>
      <c r="B499" s="13" t="s">
        <v>501</v>
      </c>
      <c r="C499" s="10">
        <v>0</v>
      </c>
      <c r="D499" s="24">
        <f t="shared" si="84"/>
        <v>0</v>
      </c>
      <c r="E499" s="10">
        <v>1</v>
      </c>
      <c r="F499" s="24">
        <f t="shared" si="85"/>
        <v>0.49504950495049505</v>
      </c>
      <c r="G499" s="10">
        <v>0</v>
      </c>
      <c r="H499" s="24">
        <f t="shared" si="86"/>
        <v>0</v>
      </c>
    </row>
    <row r="502" spans="1:8" ht="40.4" customHeight="1" x14ac:dyDescent="0.35">
      <c r="B502" s="88" t="s">
        <v>502</v>
      </c>
      <c r="C502" s="88"/>
      <c r="D502" s="88"/>
      <c r="E502" s="88"/>
      <c r="F502" s="89"/>
      <c r="G502" s="6"/>
    </row>
    <row r="503" spans="1:8" ht="29.25" customHeight="1" x14ac:dyDescent="0.35">
      <c r="A503" s="7"/>
      <c r="B503" s="7"/>
      <c r="C503" s="90" t="s">
        <v>216</v>
      </c>
      <c r="D503" s="96"/>
      <c r="E503" s="90" t="s">
        <v>3</v>
      </c>
      <c r="F503" s="91"/>
      <c r="G503" s="90" t="s">
        <v>4</v>
      </c>
      <c r="H503" s="91"/>
    </row>
    <row r="504" spans="1:8" ht="15.75" customHeight="1" x14ac:dyDescent="0.35">
      <c r="A504" s="7"/>
      <c r="B504" s="7"/>
      <c r="C504" s="34" t="s">
        <v>1000</v>
      </c>
      <c r="D504" s="8" t="s">
        <v>1001</v>
      </c>
      <c r="E504" s="34" t="s">
        <v>1000</v>
      </c>
      <c r="F504" s="8" t="s">
        <v>1001</v>
      </c>
      <c r="G504" s="34" t="s">
        <v>1000</v>
      </c>
      <c r="H504" s="8" t="s">
        <v>1001</v>
      </c>
    </row>
    <row r="505" spans="1:8" ht="13.5" customHeight="1" x14ac:dyDescent="0.35">
      <c r="A505" s="97" t="s">
        <v>217</v>
      </c>
      <c r="B505" s="99"/>
      <c r="C505" s="99"/>
      <c r="D505" s="99"/>
      <c r="E505" s="99"/>
      <c r="F505" s="96"/>
    </row>
    <row r="506" spans="1:8" ht="12.75" customHeight="1" x14ac:dyDescent="0.35">
      <c r="A506" s="7">
        <v>1</v>
      </c>
      <c r="B506" s="7" t="s">
        <v>219</v>
      </c>
      <c r="C506" s="10">
        <v>80</v>
      </c>
      <c r="D506" s="24">
        <f>C506/505*100</f>
        <v>15.841584158415841</v>
      </c>
      <c r="E506" s="10">
        <v>0</v>
      </c>
      <c r="F506" s="24">
        <f>E506/202*100</f>
        <v>0</v>
      </c>
      <c r="G506" s="10">
        <v>80</v>
      </c>
      <c r="H506" s="24">
        <f>G506/406*100</f>
        <v>19.704433497536947</v>
      </c>
    </row>
    <row r="507" spans="1:8" ht="14.5" x14ac:dyDescent="0.35">
      <c r="A507" s="7">
        <v>2</v>
      </c>
      <c r="B507" s="13" t="s">
        <v>221</v>
      </c>
      <c r="C507" s="10">
        <v>20</v>
      </c>
      <c r="D507" s="24">
        <f t="shared" ref="D507:D540" si="87">C507/505*100</f>
        <v>3.9603960396039604</v>
      </c>
      <c r="E507" s="10">
        <v>0</v>
      </c>
      <c r="F507" s="24">
        <f t="shared" ref="F507:F540" si="88">E507/202*100</f>
        <v>0</v>
      </c>
      <c r="G507" s="10">
        <v>20</v>
      </c>
      <c r="H507" s="24">
        <f t="shared" ref="H507:H540" si="89">G507/406*100</f>
        <v>4.9261083743842367</v>
      </c>
    </row>
    <row r="508" spans="1:8" ht="14.5" x14ac:dyDescent="0.35">
      <c r="A508" s="7">
        <v>3</v>
      </c>
      <c r="B508" s="13" t="s">
        <v>223</v>
      </c>
      <c r="C508" s="10">
        <v>9</v>
      </c>
      <c r="D508" s="24">
        <f t="shared" si="87"/>
        <v>1.782178217821782</v>
      </c>
      <c r="E508" s="10">
        <v>0</v>
      </c>
      <c r="F508" s="24">
        <f t="shared" si="88"/>
        <v>0</v>
      </c>
      <c r="G508" s="10">
        <v>9</v>
      </c>
      <c r="H508" s="24">
        <f t="shared" si="89"/>
        <v>2.2167487684729066</v>
      </c>
    </row>
    <row r="509" spans="1:8" ht="14.5" x14ac:dyDescent="0.35">
      <c r="A509" s="7">
        <v>4</v>
      </c>
      <c r="B509" s="13" t="s">
        <v>225</v>
      </c>
      <c r="C509" s="10">
        <v>20</v>
      </c>
      <c r="D509" s="24">
        <f t="shared" si="87"/>
        <v>3.9603960396039604</v>
      </c>
      <c r="E509" s="10">
        <v>0</v>
      </c>
      <c r="F509" s="24">
        <f t="shared" si="88"/>
        <v>0</v>
      </c>
      <c r="G509" s="10">
        <v>20</v>
      </c>
      <c r="H509" s="24">
        <f t="shared" si="89"/>
        <v>4.9261083743842367</v>
      </c>
    </row>
    <row r="510" spans="1:8" ht="14.5" x14ac:dyDescent="0.35">
      <c r="A510" s="7">
        <v>5</v>
      </c>
      <c r="B510" s="13" t="s">
        <v>227</v>
      </c>
      <c r="C510" s="10">
        <v>10</v>
      </c>
      <c r="D510" s="24">
        <f t="shared" si="87"/>
        <v>1.9801980198019802</v>
      </c>
      <c r="E510" s="10">
        <v>0</v>
      </c>
      <c r="F510" s="24">
        <f t="shared" si="88"/>
        <v>0</v>
      </c>
      <c r="G510" s="10">
        <v>10</v>
      </c>
      <c r="H510" s="24">
        <f t="shared" si="89"/>
        <v>2.4630541871921183</v>
      </c>
    </row>
    <row r="511" spans="1:8" ht="14.5" x14ac:dyDescent="0.35">
      <c r="A511" s="7">
        <v>6</v>
      </c>
      <c r="B511" s="13" t="s">
        <v>229</v>
      </c>
      <c r="C511" s="10">
        <v>29</v>
      </c>
      <c r="D511" s="24">
        <f t="shared" si="87"/>
        <v>5.7425742574257432</v>
      </c>
      <c r="E511" s="10">
        <v>0</v>
      </c>
      <c r="F511" s="24">
        <f t="shared" si="88"/>
        <v>0</v>
      </c>
      <c r="G511" s="10">
        <v>29</v>
      </c>
      <c r="H511" s="24">
        <f t="shared" si="89"/>
        <v>7.1428571428571423</v>
      </c>
    </row>
    <row r="512" spans="1:8" ht="14.5" x14ac:dyDescent="0.35">
      <c r="A512" s="7">
        <v>7</v>
      </c>
      <c r="B512" s="13" t="s">
        <v>231</v>
      </c>
      <c r="C512" s="10">
        <v>32</v>
      </c>
      <c r="D512" s="24">
        <f t="shared" si="87"/>
        <v>6.3366336633663369</v>
      </c>
      <c r="E512" s="10">
        <v>0</v>
      </c>
      <c r="F512" s="24">
        <f t="shared" si="88"/>
        <v>0</v>
      </c>
      <c r="G512" s="10">
        <v>32</v>
      </c>
      <c r="H512" s="24">
        <f t="shared" si="89"/>
        <v>7.8817733990147785</v>
      </c>
    </row>
    <row r="513" spans="1:8" ht="14.5" x14ac:dyDescent="0.35">
      <c r="A513" s="7">
        <v>8</v>
      </c>
      <c r="B513" s="13" t="s">
        <v>233</v>
      </c>
      <c r="C513" s="10">
        <v>33</v>
      </c>
      <c r="D513" s="24">
        <f t="shared" si="87"/>
        <v>6.5346534653465351</v>
      </c>
      <c r="E513" s="10">
        <v>0</v>
      </c>
      <c r="F513" s="24">
        <f t="shared" si="88"/>
        <v>0</v>
      </c>
      <c r="G513" s="10">
        <v>33</v>
      </c>
      <c r="H513" s="24">
        <f t="shared" si="89"/>
        <v>8.1280788177339893</v>
      </c>
    </row>
    <row r="514" spans="1:8" ht="14.5" x14ac:dyDescent="0.35">
      <c r="A514" s="7">
        <v>9</v>
      </c>
      <c r="B514" s="13" t="s">
        <v>235</v>
      </c>
      <c r="C514" s="10">
        <v>22</v>
      </c>
      <c r="D514" s="24">
        <f t="shared" si="87"/>
        <v>4.3564356435643559</v>
      </c>
      <c r="E514" s="10">
        <v>0</v>
      </c>
      <c r="F514" s="24">
        <f t="shared" si="88"/>
        <v>0</v>
      </c>
      <c r="G514" s="10">
        <v>22</v>
      </c>
      <c r="H514" s="24">
        <f t="shared" si="89"/>
        <v>5.4187192118226601</v>
      </c>
    </row>
    <row r="515" spans="1:8" ht="14.5" x14ac:dyDescent="0.35">
      <c r="A515" s="7">
        <v>10</v>
      </c>
      <c r="B515" s="13" t="s">
        <v>237</v>
      </c>
      <c r="C515" s="10">
        <v>18</v>
      </c>
      <c r="D515" s="24">
        <f t="shared" si="87"/>
        <v>3.564356435643564</v>
      </c>
      <c r="E515" s="10">
        <v>0</v>
      </c>
      <c r="F515" s="24">
        <f t="shared" si="88"/>
        <v>0</v>
      </c>
      <c r="G515" s="10">
        <v>18</v>
      </c>
      <c r="H515" s="24">
        <f t="shared" si="89"/>
        <v>4.4334975369458132</v>
      </c>
    </row>
    <row r="516" spans="1:8" ht="14.5" x14ac:dyDescent="0.35">
      <c r="A516" s="7">
        <v>11</v>
      </c>
      <c r="B516" s="13" t="s">
        <v>239</v>
      </c>
      <c r="C516" s="10">
        <v>8</v>
      </c>
      <c r="D516" s="24">
        <f t="shared" si="87"/>
        <v>1.5841584158415842</v>
      </c>
      <c r="E516" s="10">
        <v>0</v>
      </c>
      <c r="F516" s="24">
        <f t="shared" si="88"/>
        <v>0</v>
      </c>
      <c r="G516" s="10">
        <v>8</v>
      </c>
      <c r="H516" s="24">
        <f t="shared" si="89"/>
        <v>1.9704433497536946</v>
      </c>
    </row>
    <row r="517" spans="1:8" ht="14.5" x14ac:dyDescent="0.35">
      <c r="A517" s="7">
        <v>12</v>
      </c>
      <c r="B517" s="13" t="s">
        <v>241</v>
      </c>
      <c r="C517" s="10">
        <v>12</v>
      </c>
      <c r="D517" s="24">
        <f t="shared" si="87"/>
        <v>2.3762376237623761</v>
      </c>
      <c r="E517" s="10">
        <v>0</v>
      </c>
      <c r="F517" s="24">
        <f t="shared" si="88"/>
        <v>0</v>
      </c>
      <c r="G517" s="10">
        <v>12</v>
      </c>
      <c r="H517" s="24">
        <f t="shared" si="89"/>
        <v>2.9556650246305418</v>
      </c>
    </row>
    <row r="518" spans="1:8" ht="14.5" x14ac:dyDescent="0.35">
      <c r="A518" s="7">
        <v>13</v>
      </c>
      <c r="B518" s="13" t="s">
        <v>243</v>
      </c>
      <c r="C518" s="10">
        <v>23</v>
      </c>
      <c r="D518" s="24">
        <f t="shared" si="87"/>
        <v>4.5544554455445541</v>
      </c>
      <c r="E518" s="10">
        <v>0</v>
      </c>
      <c r="F518" s="24">
        <f t="shared" si="88"/>
        <v>0</v>
      </c>
      <c r="G518" s="10">
        <v>23</v>
      </c>
      <c r="H518" s="24">
        <f t="shared" si="89"/>
        <v>5.6650246305418719</v>
      </c>
    </row>
    <row r="519" spans="1:8" ht="14.5" x14ac:dyDescent="0.35">
      <c r="A519" s="7">
        <v>14</v>
      </c>
      <c r="B519" s="13" t="s">
        <v>245</v>
      </c>
      <c r="C519" s="10">
        <v>3</v>
      </c>
      <c r="D519" s="24">
        <f t="shared" si="87"/>
        <v>0.59405940594059403</v>
      </c>
      <c r="E519" s="10">
        <v>0</v>
      </c>
      <c r="F519" s="24">
        <f t="shared" si="88"/>
        <v>0</v>
      </c>
      <c r="G519" s="10">
        <v>3</v>
      </c>
      <c r="H519" s="24">
        <f t="shared" si="89"/>
        <v>0.73891625615763545</v>
      </c>
    </row>
    <row r="520" spans="1:8" ht="14.5" x14ac:dyDescent="0.35">
      <c r="A520" s="7">
        <v>15</v>
      </c>
      <c r="B520" s="13" t="s">
        <v>247</v>
      </c>
      <c r="C520" s="10">
        <v>23</v>
      </c>
      <c r="D520" s="24">
        <f t="shared" si="87"/>
        <v>4.5544554455445541</v>
      </c>
      <c r="E520" s="10">
        <v>0</v>
      </c>
      <c r="F520" s="24">
        <f t="shared" si="88"/>
        <v>0</v>
      </c>
      <c r="G520" s="10">
        <v>23</v>
      </c>
      <c r="H520" s="24">
        <f t="shared" si="89"/>
        <v>5.6650246305418719</v>
      </c>
    </row>
    <row r="521" spans="1:8" ht="14.5" x14ac:dyDescent="0.35">
      <c r="A521" s="7">
        <v>16</v>
      </c>
      <c r="B521" s="13" t="s">
        <v>249</v>
      </c>
      <c r="C521" s="10">
        <v>3</v>
      </c>
      <c r="D521" s="24">
        <f t="shared" si="87"/>
        <v>0.59405940594059403</v>
      </c>
      <c r="E521" s="10">
        <v>0</v>
      </c>
      <c r="F521" s="24">
        <f t="shared" si="88"/>
        <v>0</v>
      </c>
      <c r="G521" s="10">
        <v>3</v>
      </c>
      <c r="H521" s="24">
        <f t="shared" si="89"/>
        <v>0.73891625615763545</v>
      </c>
    </row>
    <row r="522" spans="1:8" ht="14.5" x14ac:dyDescent="0.35">
      <c r="A522" s="7">
        <v>17</v>
      </c>
      <c r="B522" s="13" t="s">
        <v>251</v>
      </c>
      <c r="C522" s="10">
        <v>1</v>
      </c>
      <c r="D522" s="24">
        <f t="shared" si="87"/>
        <v>0.19801980198019803</v>
      </c>
      <c r="E522" s="10">
        <v>0</v>
      </c>
      <c r="F522" s="24">
        <f t="shared" si="88"/>
        <v>0</v>
      </c>
      <c r="G522" s="10">
        <v>1</v>
      </c>
      <c r="H522" s="24">
        <f t="shared" si="89"/>
        <v>0.24630541871921183</v>
      </c>
    </row>
    <row r="523" spans="1:8" ht="14.5" x14ac:dyDescent="0.35">
      <c r="A523" s="7">
        <v>18</v>
      </c>
      <c r="B523" s="13" t="s">
        <v>253</v>
      </c>
      <c r="C523" s="10">
        <v>5</v>
      </c>
      <c r="D523" s="24">
        <f t="shared" si="87"/>
        <v>0.99009900990099009</v>
      </c>
      <c r="E523" s="10">
        <v>0</v>
      </c>
      <c r="F523" s="24">
        <f t="shared" si="88"/>
        <v>0</v>
      </c>
      <c r="G523" s="10">
        <v>5</v>
      </c>
      <c r="H523" s="24">
        <f t="shared" si="89"/>
        <v>1.2315270935960592</v>
      </c>
    </row>
    <row r="524" spans="1:8" ht="14.5" x14ac:dyDescent="0.35">
      <c r="A524" s="7">
        <v>19</v>
      </c>
      <c r="B524" s="13" t="s">
        <v>255</v>
      </c>
      <c r="C524" s="10">
        <v>10</v>
      </c>
      <c r="D524" s="24">
        <f t="shared" si="87"/>
        <v>1.9801980198019802</v>
      </c>
      <c r="E524" s="10">
        <v>0</v>
      </c>
      <c r="F524" s="24">
        <f t="shared" si="88"/>
        <v>0</v>
      </c>
      <c r="G524" s="10">
        <v>10</v>
      </c>
      <c r="H524" s="24">
        <f t="shared" si="89"/>
        <v>2.4630541871921183</v>
      </c>
    </row>
    <row r="525" spans="1:8" ht="14.5" x14ac:dyDescent="0.35">
      <c r="A525" s="7">
        <v>20</v>
      </c>
      <c r="B525" s="13" t="s">
        <v>257</v>
      </c>
      <c r="C525" s="10">
        <v>5</v>
      </c>
      <c r="D525" s="24">
        <f t="shared" si="87"/>
        <v>0.99009900990099009</v>
      </c>
      <c r="E525" s="10">
        <v>0</v>
      </c>
      <c r="F525" s="24">
        <f t="shared" si="88"/>
        <v>0</v>
      </c>
      <c r="G525" s="10">
        <v>5</v>
      </c>
      <c r="H525" s="24">
        <f t="shared" si="89"/>
        <v>1.2315270935960592</v>
      </c>
    </row>
    <row r="526" spans="1:8" ht="14.5" x14ac:dyDescent="0.35">
      <c r="A526" s="7">
        <v>21</v>
      </c>
      <c r="B526" s="13" t="s">
        <v>259</v>
      </c>
      <c r="C526" s="10">
        <v>12</v>
      </c>
      <c r="D526" s="24">
        <f t="shared" si="87"/>
        <v>2.3762376237623761</v>
      </c>
      <c r="E526" s="10">
        <v>0</v>
      </c>
      <c r="F526" s="24">
        <f t="shared" si="88"/>
        <v>0</v>
      </c>
      <c r="G526" s="10">
        <v>12</v>
      </c>
      <c r="H526" s="24">
        <f t="shared" si="89"/>
        <v>2.9556650246305418</v>
      </c>
    </row>
    <row r="527" spans="1:8" ht="14.5" x14ac:dyDescent="0.35">
      <c r="A527" s="7">
        <v>22</v>
      </c>
      <c r="B527" s="13" t="s">
        <v>261</v>
      </c>
      <c r="C527" s="10">
        <v>1</v>
      </c>
      <c r="D527" s="24">
        <f t="shared" si="87"/>
        <v>0.19801980198019803</v>
      </c>
      <c r="E527" s="10">
        <v>0</v>
      </c>
      <c r="F527" s="24">
        <f t="shared" si="88"/>
        <v>0</v>
      </c>
      <c r="G527" s="10">
        <v>1</v>
      </c>
      <c r="H527" s="24">
        <f t="shared" si="89"/>
        <v>0.24630541871921183</v>
      </c>
    </row>
    <row r="528" spans="1:8" ht="14.5" x14ac:dyDescent="0.35">
      <c r="A528" s="7">
        <v>23</v>
      </c>
      <c r="B528" s="13" t="s">
        <v>263</v>
      </c>
      <c r="C528" s="10">
        <v>3</v>
      </c>
      <c r="D528" s="24">
        <f t="shared" si="87"/>
        <v>0.59405940594059403</v>
      </c>
      <c r="E528" s="10">
        <v>0</v>
      </c>
      <c r="F528" s="24">
        <f t="shared" si="88"/>
        <v>0</v>
      </c>
      <c r="G528" s="10">
        <v>3</v>
      </c>
      <c r="H528" s="24">
        <f t="shared" si="89"/>
        <v>0.73891625615763545</v>
      </c>
    </row>
    <row r="529" spans="1:8" ht="14.5" x14ac:dyDescent="0.35">
      <c r="A529" s="7">
        <v>24</v>
      </c>
      <c r="B529" s="13" t="s">
        <v>265</v>
      </c>
      <c r="C529" s="10">
        <v>1</v>
      </c>
      <c r="D529" s="24">
        <f t="shared" si="87"/>
        <v>0.19801980198019803</v>
      </c>
      <c r="E529" s="10">
        <v>0</v>
      </c>
      <c r="F529" s="24">
        <f t="shared" si="88"/>
        <v>0</v>
      </c>
      <c r="G529" s="10">
        <v>1</v>
      </c>
      <c r="H529" s="24">
        <f t="shared" si="89"/>
        <v>0.24630541871921183</v>
      </c>
    </row>
    <row r="530" spans="1:8" ht="14.5" x14ac:dyDescent="0.35">
      <c r="A530" s="7">
        <v>25</v>
      </c>
      <c r="B530" s="13" t="s">
        <v>267</v>
      </c>
      <c r="C530" s="10">
        <v>1</v>
      </c>
      <c r="D530" s="24">
        <f t="shared" si="87"/>
        <v>0.19801980198019803</v>
      </c>
      <c r="E530" s="10">
        <v>0</v>
      </c>
      <c r="F530" s="24">
        <f t="shared" si="88"/>
        <v>0</v>
      </c>
      <c r="G530" s="10">
        <v>1</v>
      </c>
      <c r="H530" s="24">
        <f t="shared" si="89"/>
        <v>0.24630541871921183</v>
      </c>
    </row>
    <row r="531" spans="1:8" ht="14.5" x14ac:dyDescent="0.35">
      <c r="A531" s="7">
        <v>26</v>
      </c>
      <c r="B531" s="13" t="s">
        <v>269</v>
      </c>
      <c r="C531" s="10">
        <v>0</v>
      </c>
      <c r="D531" s="24">
        <f t="shared" si="87"/>
        <v>0</v>
      </c>
      <c r="E531" s="10">
        <v>0</v>
      </c>
      <c r="F531" s="24">
        <f t="shared" si="88"/>
        <v>0</v>
      </c>
      <c r="G531" s="10">
        <v>0</v>
      </c>
      <c r="H531" s="24">
        <f t="shared" si="89"/>
        <v>0</v>
      </c>
    </row>
    <row r="532" spans="1:8" ht="14.5" x14ac:dyDescent="0.35">
      <c r="A532" s="7">
        <v>27</v>
      </c>
      <c r="B532" s="13" t="s">
        <v>271</v>
      </c>
      <c r="C532" s="10">
        <v>0</v>
      </c>
      <c r="D532" s="24">
        <f t="shared" si="87"/>
        <v>0</v>
      </c>
      <c r="E532" s="10">
        <v>0</v>
      </c>
      <c r="F532" s="24">
        <f t="shared" si="88"/>
        <v>0</v>
      </c>
      <c r="G532" s="10">
        <v>0</v>
      </c>
      <c r="H532" s="24">
        <f t="shared" si="89"/>
        <v>0</v>
      </c>
    </row>
    <row r="533" spans="1:8" ht="14.5" x14ac:dyDescent="0.35">
      <c r="A533" s="7">
        <v>28</v>
      </c>
      <c r="B533" s="13" t="s">
        <v>273</v>
      </c>
      <c r="C533" s="10">
        <v>1</v>
      </c>
      <c r="D533" s="24">
        <f t="shared" si="87"/>
        <v>0.19801980198019803</v>
      </c>
      <c r="E533" s="10">
        <v>0</v>
      </c>
      <c r="F533" s="24">
        <f t="shared" si="88"/>
        <v>0</v>
      </c>
      <c r="G533" s="10">
        <v>1</v>
      </c>
      <c r="H533" s="24">
        <f t="shared" si="89"/>
        <v>0.24630541871921183</v>
      </c>
    </row>
    <row r="534" spans="1:8" ht="14.5" x14ac:dyDescent="0.35">
      <c r="A534" s="7">
        <v>29</v>
      </c>
      <c r="B534" s="13" t="s">
        <v>275</v>
      </c>
      <c r="C534" s="10">
        <v>0</v>
      </c>
      <c r="D534" s="24">
        <f t="shared" si="87"/>
        <v>0</v>
      </c>
      <c r="E534" s="10">
        <v>0</v>
      </c>
      <c r="F534" s="24">
        <f t="shared" si="88"/>
        <v>0</v>
      </c>
      <c r="G534" s="10">
        <v>0</v>
      </c>
      <c r="H534" s="24">
        <f t="shared" si="89"/>
        <v>0</v>
      </c>
    </row>
    <row r="535" spans="1:8" ht="14.5" x14ac:dyDescent="0.35">
      <c r="A535" s="7">
        <v>30</v>
      </c>
      <c r="B535" s="13" t="s">
        <v>277</v>
      </c>
      <c r="C535" s="10">
        <v>1</v>
      </c>
      <c r="D535" s="24">
        <f t="shared" si="87"/>
        <v>0.19801980198019803</v>
      </c>
      <c r="E535" s="10">
        <v>0</v>
      </c>
      <c r="F535" s="24">
        <f t="shared" si="88"/>
        <v>0</v>
      </c>
      <c r="G535" s="10">
        <v>1</v>
      </c>
      <c r="H535" s="24">
        <f t="shared" si="89"/>
        <v>0.24630541871921183</v>
      </c>
    </row>
    <row r="536" spans="1:8" ht="14.5" x14ac:dyDescent="0.35">
      <c r="A536" s="7">
        <v>31</v>
      </c>
      <c r="B536" s="13" t="s">
        <v>279</v>
      </c>
      <c r="C536" s="10">
        <v>10</v>
      </c>
      <c r="D536" s="24">
        <f t="shared" si="87"/>
        <v>1.9801980198019802</v>
      </c>
      <c r="E536" s="10">
        <v>0</v>
      </c>
      <c r="F536" s="24">
        <f t="shared" si="88"/>
        <v>0</v>
      </c>
      <c r="G536" s="10">
        <v>10</v>
      </c>
      <c r="H536" s="24">
        <f t="shared" si="89"/>
        <v>2.4630541871921183</v>
      </c>
    </row>
    <row r="537" spans="1:8" ht="14.5" x14ac:dyDescent="0.35">
      <c r="A537" s="7">
        <v>32</v>
      </c>
      <c r="B537" s="13" t="s">
        <v>281</v>
      </c>
      <c r="C537" s="10">
        <v>6</v>
      </c>
      <c r="D537" s="24">
        <f t="shared" si="87"/>
        <v>1.1881188118811881</v>
      </c>
      <c r="E537" s="10">
        <v>0</v>
      </c>
      <c r="F537" s="24">
        <f t="shared" si="88"/>
        <v>0</v>
      </c>
      <c r="G537" s="10">
        <v>6</v>
      </c>
      <c r="H537" s="24">
        <f t="shared" si="89"/>
        <v>1.4778325123152709</v>
      </c>
    </row>
    <row r="538" spans="1:8" ht="14.5" x14ac:dyDescent="0.35">
      <c r="A538" s="7">
        <v>33</v>
      </c>
      <c r="B538" s="13" t="s">
        <v>283</v>
      </c>
      <c r="C538" s="10">
        <v>4</v>
      </c>
      <c r="D538" s="24">
        <f t="shared" si="87"/>
        <v>0.79207920792079212</v>
      </c>
      <c r="E538" s="10">
        <v>0</v>
      </c>
      <c r="F538" s="24">
        <f t="shared" si="88"/>
        <v>0</v>
      </c>
      <c r="G538" s="10">
        <v>4</v>
      </c>
      <c r="H538" s="24">
        <f t="shared" si="89"/>
        <v>0.98522167487684731</v>
      </c>
    </row>
    <row r="539" spans="1:8" ht="14.25" customHeight="1" x14ac:dyDescent="0.35">
      <c r="A539" s="7">
        <v>34</v>
      </c>
      <c r="B539" s="13" t="s">
        <v>285</v>
      </c>
      <c r="C539" s="10">
        <v>0</v>
      </c>
      <c r="D539" s="24">
        <f t="shared" si="87"/>
        <v>0</v>
      </c>
      <c r="E539" s="10">
        <v>0</v>
      </c>
      <c r="F539" s="24">
        <f t="shared" si="88"/>
        <v>0</v>
      </c>
      <c r="G539" s="10">
        <v>0</v>
      </c>
      <c r="H539" s="24">
        <f t="shared" si="89"/>
        <v>0</v>
      </c>
    </row>
    <row r="540" spans="1:8" ht="14.5" x14ac:dyDescent="0.35">
      <c r="A540" s="7">
        <v>35</v>
      </c>
      <c r="B540" s="13" t="s">
        <v>287</v>
      </c>
      <c r="C540" s="10">
        <v>0</v>
      </c>
      <c r="D540" s="24">
        <f t="shared" si="87"/>
        <v>0</v>
      </c>
      <c r="E540" s="10">
        <v>0</v>
      </c>
      <c r="F540" s="24">
        <f t="shared" si="88"/>
        <v>0</v>
      </c>
      <c r="G540" s="10">
        <v>0</v>
      </c>
      <c r="H540" s="24">
        <f t="shared" si="89"/>
        <v>0</v>
      </c>
    </row>
    <row r="541" spans="1:8" ht="14.5" x14ac:dyDescent="0.35">
      <c r="A541" s="97" t="s">
        <v>288</v>
      </c>
      <c r="B541" s="99"/>
      <c r="C541" s="99"/>
      <c r="D541" s="99"/>
      <c r="E541" s="99"/>
      <c r="F541" s="96"/>
    </row>
    <row r="542" spans="1:8" ht="14.5" x14ac:dyDescent="0.35">
      <c r="A542" s="7">
        <v>36</v>
      </c>
      <c r="B542" s="13" t="s">
        <v>290</v>
      </c>
      <c r="C542" s="10">
        <v>2</v>
      </c>
      <c r="D542" s="24">
        <f>C542/505*100</f>
        <v>0.39603960396039606</v>
      </c>
      <c r="E542" s="10">
        <v>2</v>
      </c>
      <c r="F542" s="24">
        <f>E542/202*100</f>
        <v>0.99009900990099009</v>
      </c>
      <c r="G542" s="10">
        <v>0</v>
      </c>
      <c r="H542" s="24">
        <f>G542/406*100</f>
        <v>0</v>
      </c>
    </row>
    <row r="543" spans="1:8" ht="14.5" x14ac:dyDescent="0.35">
      <c r="A543" s="7">
        <v>37</v>
      </c>
      <c r="B543" s="13" t="s">
        <v>292</v>
      </c>
      <c r="C543" s="10">
        <v>0</v>
      </c>
      <c r="D543" s="24">
        <f t="shared" ref="D543:D606" si="90">C543/505*100</f>
        <v>0</v>
      </c>
      <c r="E543" s="10">
        <v>1</v>
      </c>
      <c r="F543" s="24">
        <f t="shared" ref="F543:F606" si="91">E543/202*100</f>
        <v>0.49504950495049505</v>
      </c>
      <c r="G543" s="10">
        <v>0</v>
      </c>
      <c r="H543" s="24">
        <f t="shared" ref="H543:H606" si="92">G543/406*100</f>
        <v>0</v>
      </c>
    </row>
    <row r="544" spans="1:8" ht="14.5" x14ac:dyDescent="0.35">
      <c r="A544" s="7">
        <v>38</v>
      </c>
      <c r="B544" s="13" t="s">
        <v>294</v>
      </c>
      <c r="C544" s="10">
        <v>0</v>
      </c>
      <c r="D544" s="24">
        <f t="shared" si="90"/>
        <v>0</v>
      </c>
      <c r="E544" s="10">
        <v>1</v>
      </c>
      <c r="F544" s="24">
        <f t="shared" si="91"/>
        <v>0.49504950495049505</v>
      </c>
      <c r="G544" s="10">
        <v>0</v>
      </c>
      <c r="H544" s="24">
        <f t="shared" si="92"/>
        <v>0</v>
      </c>
    </row>
    <row r="545" spans="1:8" ht="14.5" x14ac:dyDescent="0.35">
      <c r="A545" s="7">
        <v>39</v>
      </c>
      <c r="B545" s="13" t="s">
        <v>296</v>
      </c>
      <c r="C545" s="10">
        <v>2</v>
      </c>
      <c r="D545" s="24">
        <f t="shared" si="90"/>
        <v>0.39603960396039606</v>
      </c>
      <c r="E545" s="10">
        <v>3</v>
      </c>
      <c r="F545" s="24">
        <f t="shared" si="91"/>
        <v>1.4851485148514851</v>
      </c>
      <c r="G545" s="10">
        <v>0</v>
      </c>
      <c r="H545" s="24">
        <f t="shared" si="92"/>
        <v>0</v>
      </c>
    </row>
    <row r="546" spans="1:8" ht="14.5" x14ac:dyDescent="0.35">
      <c r="A546" s="7">
        <v>40</v>
      </c>
      <c r="B546" s="13" t="s">
        <v>298</v>
      </c>
      <c r="C546" s="10">
        <v>3</v>
      </c>
      <c r="D546" s="24">
        <f t="shared" si="90"/>
        <v>0.59405940594059403</v>
      </c>
      <c r="E546" s="10">
        <v>4</v>
      </c>
      <c r="F546" s="24">
        <f t="shared" si="91"/>
        <v>1.9801980198019802</v>
      </c>
      <c r="G546" s="10">
        <v>0</v>
      </c>
      <c r="H546" s="24">
        <f t="shared" si="92"/>
        <v>0</v>
      </c>
    </row>
    <row r="547" spans="1:8" ht="14.5" x14ac:dyDescent="0.35">
      <c r="A547" s="7">
        <v>41</v>
      </c>
      <c r="B547" s="13" t="s">
        <v>300</v>
      </c>
      <c r="C547" s="10">
        <v>0</v>
      </c>
      <c r="D547" s="24">
        <f t="shared" si="90"/>
        <v>0</v>
      </c>
      <c r="E547" s="10">
        <v>0</v>
      </c>
      <c r="F547" s="24">
        <f t="shared" si="91"/>
        <v>0</v>
      </c>
      <c r="G547" s="10">
        <v>0</v>
      </c>
      <c r="H547" s="24">
        <f t="shared" si="92"/>
        <v>0</v>
      </c>
    </row>
    <row r="548" spans="1:8" ht="14.5" x14ac:dyDescent="0.35">
      <c r="A548" s="7">
        <v>42</v>
      </c>
      <c r="B548" s="13" t="s">
        <v>302</v>
      </c>
      <c r="C548" s="10">
        <v>17</v>
      </c>
      <c r="D548" s="24">
        <f t="shared" si="90"/>
        <v>3.3663366336633667</v>
      </c>
      <c r="E548" s="10">
        <v>39</v>
      </c>
      <c r="F548" s="24">
        <f t="shared" si="91"/>
        <v>19.306930693069308</v>
      </c>
      <c r="G548" s="10">
        <v>0</v>
      </c>
      <c r="H548" s="24">
        <f t="shared" si="92"/>
        <v>0</v>
      </c>
    </row>
    <row r="549" spans="1:8" ht="14.5" x14ac:dyDescent="0.35">
      <c r="A549" s="7">
        <v>43</v>
      </c>
      <c r="B549" s="13" t="s">
        <v>304</v>
      </c>
      <c r="C549" s="10">
        <v>2</v>
      </c>
      <c r="D549" s="24">
        <f t="shared" si="90"/>
        <v>0.39603960396039606</v>
      </c>
      <c r="E549" s="10">
        <v>4</v>
      </c>
      <c r="F549" s="24">
        <f t="shared" si="91"/>
        <v>1.9801980198019802</v>
      </c>
      <c r="G549" s="10">
        <v>0</v>
      </c>
      <c r="H549" s="24">
        <f t="shared" si="92"/>
        <v>0</v>
      </c>
    </row>
    <row r="550" spans="1:8" ht="14.5" x14ac:dyDescent="0.35">
      <c r="A550" s="7">
        <v>44</v>
      </c>
      <c r="B550" s="13" t="s">
        <v>306</v>
      </c>
      <c r="C550" s="10">
        <v>0</v>
      </c>
      <c r="D550" s="24">
        <f t="shared" si="90"/>
        <v>0</v>
      </c>
      <c r="E550" s="10">
        <v>2</v>
      </c>
      <c r="F550" s="24">
        <f t="shared" si="91"/>
        <v>0.99009900990099009</v>
      </c>
      <c r="G550" s="10">
        <v>0</v>
      </c>
      <c r="H550" s="24">
        <f t="shared" si="92"/>
        <v>0</v>
      </c>
    </row>
    <row r="551" spans="1:8" ht="14.5" x14ac:dyDescent="0.35">
      <c r="A551" s="7">
        <v>45</v>
      </c>
      <c r="B551" s="13" t="s">
        <v>308</v>
      </c>
      <c r="C551" s="10">
        <v>0</v>
      </c>
      <c r="D551" s="24">
        <f t="shared" si="90"/>
        <v>0</v>
      </c>
      <c r="E551" s="10">
        <v>0</v>
      </c>
      <c r="F551" s="24">
        <f t="shared" si="91"/>
        <v>0</v>
      </c>
      <c r="G551" s="10">
        <v>0</v>
      </c>
      <c r="H551" s="24">
        <f t="shared" si="92"/>
        <v>0</v>
      </c>
    </row>
    <row r="552" spans="1:8" ht="14.5" x14ac:dyDescent="0.35">
      <c r="A552" s="7">
        <v>46</v>
      </c>
      <c r="B552" s="13" t="s">
        <v>310</v>
      </c>
      <c r="C552" s="10">
        <v>0</v>
      </c>
      <c r="D552" s="24">
        <f t="shared" si="90"/>
        <v>0</v>
      </c>
      <c r="E552" s="10">
        <v>1</v>
      </c>
      <c r="F552" s="24">
        <f t="shared" si="91"/>
        <v>0.49504950495049505</v>
      </c>
      <c r="G552" s="10">
        <v>0</v>
      </c>
      <c r="H552" s="24">
        <f t="shared" si="92"/>
        <v>0</v>
      </c>
    </row>
    <row r="553" spans="1:8" ht="14.5" x14ac:dyDescent="0.35">
      <c r="A553" s="7">
        <v>47</v>
      </c>
      <c r="B553" s="13" t="s">
        <v>312</v>
      </c>
      <c r="C553" s="10">
        <v>0</v>
      </c>
      <c r="D553" s="24">
        <f t="shared" si="90"/>
        <v>0</v>
      </c>
      <c r="E553" s="10">
        <v>1</v>
      </c>
      <c r="F553" s="24">
        <f t="shared" si="91"/>
        <v>0.49504950495049505</v>
      </c>
      <c r="G553" s="10">
        <v>0</v>
      </c>
      <c r="H553" s="24">
        <f t="shared" si="92"/>
        <v>0</v>
      </c>
    </row>
    <row r="554" spans="1:8" ht="14.5" x14ac:dyDescent="0.35">
      <c r="A554" s="7">
        <v>48</v>
      </c>
      <c r="B554" s="13" t="s">
        <v>314</v>
      </c>
      <c r="C554" s="10">
        <v>0</v>
      </c>
      <c r="D554" s="24">
        <f t="shared" si="90"/>
        <v>0</v>
      </c>
      <c r="E554" s="10">
        <v>1</v>
      </c>
      <c r="F554" s="24">
        <f t="shared" si="91"/>
        <v>0.49504950495049505</v>
      </c>
      <c r="G554" s="10">
        <v>0</v>
      </c>
      <c r="H554" s="24">
        <f t="shared" si="92"/>
        <v>0</v>
      </c>
    </row>
    <row r="555" spans="1:8" ht="14.5" x14ac:dyDescent="0.35">
      <c r="A555" s="7">
        <v>49</v>
      </c>
      <c r="B555" s="13" t="s">
        <v>316</v>
      </c>
      <c r="C555" s="10">
        <v>14</v>
      </c>
      <c r="D555" s="24">
        <f t="shared" si="90"/>
        <v>2.7722772277227725</v>
      </c>
      <c r="E555" s="10">
        <v>34</v>
      </c>
      <c r="F555" s="24">
        <f t="shared" si="91"/>
        <v>16.831683168316832</v>
      </c>
      <c r="G555" s="10">
        <v>0</v>
      </c>
      <c r="H555" s="24">
        <f t="shared" si="92"/>
        <v>0</v>
      </c>
    </row>
    <row r="556" spans="1:8" ht="14.5" x14ac:dyDescent="0.35">
      <c r="A556" s="7">
        <v>50</v>
      </c>
      <c r="B556" s="13" t="s">
        <v>318</v>
      </c>
      <c r="C556" s="10">
        <v>9</v>
      </c>
      <c r="D556" s="24">
        <f t="shared" si="90"/>
        <v>1.782178217821782</v>
      </c>
      <c r="E556" s="10">
        <v>12</v>
      </c>
      <c r="F556" s="24">
        <f t="shared" si="91"/>
        <v>5.9405940594059405</v>
      </c>
      <c r="G556" s="10">
        <v>0</v>
      </c>
      <c r="H556" s="24">
        <f t="shared" si="92"/>
        <v>0</v>
      </c>
    </row>
    <row r="557" spans="1:8" ht="14.5" x14ac:dyDescent="0.35">
      <c r="A557" s="7">
        <v>51</v>
      </c>
      <c r="B557" s="13" t="s">
        <v>320</v>
      </c>
      <c r="C557" s="10">
        <v>0</v>
      </c>
      <c r="D557" s="24">
        <f t="shared" si="90"/>
        <v>0</v>
      </c>
      <c r="E557" s="10">
        <v>0</v>
      </c>
      <c r="F557" s="24">
        <f t="shared" si="91"/>
        <v>0</v>
      </c>
      <c r="G557" s="10">
        <v>0</v>
      </c>
      <c r="H557" s="24">
        <f t="shared" si="92"/>
        <v>0</v>
      </c>
    </row>
    <row r="558" spans="1:8" ht="14.5" x14ac:dyDescent="0.35">
      <c r="A558" s="7">
        <v>52</v>
      </c>
      <c r="B558" s="13" t="s">
        <v>322</v>
      </c>
      <c r="C558" s="10">
        <v>0</v>
      </c>
      <c r="D558" s="24">
        <f t="shared" si="90"/>
        <v>0</v>
      </c>
      <c r="E558" s="10">
        <v>2</v>
      </c>
      <c r="F558" s="24">
        <f t="shared" si="91"/>
        <v>0.99009900990099009</v>
      </c>
      <c r="G558" s="10">
        <v>0</v>
      </c>
      <c r="H558" s="24">
        <f t="shared" si="92"/>
        <v>0</v>
      </c>
    </row>
    <row r="559" spans="1:8" ht="14.5" x14ac:dyDescent="0.35">
      <c r="A559" s="7">
        <v>53</v>
      </c>
      <c r="B559" s="13" t="s">
        <v>324</v>
      </c>
      <c r="C559" s="10">
        <v>4</v>
      </c>
      <c r="D559" s="24">
        <f t="shared" si="90"/>
        <v>0.79207920792079212</v>
      </c>
      <c r="E559" s="10">
        <v>9</v>
      </c>
      <c r="F559" s="24">
        <f t="shared" si="91"/>
        <v>4.455445544554455</v>
      </c>
      <c r="G559" s="10">
        <v>0</v>
      </c>
      <c r="H559" s="24">
        <f t="shared" si="92"/>
        <v>0</v>
      </c>
    </row>
    <row r="560" spans="1:8" ht="14.5" x14ac:dyDescent="0.35">
      <c r="A560" s="7">
        <v>54</v>
      </c>
      <c r="B560" s="13" t="s">
        <v>326</v>
      </c>
      <c r="C560" s="10">
        <v>4</v>
      </c>
      <c r="D560" s="24">
        <f t="shared" si="90"/>
        <v>0.79207920792079212</v>
      </c>
      <c r="E560" s="10">
        <v>6</v>
      </c>
      <c r="F560" s="24">
        <f t="shared" si="91"/>
        <v>2.9702970297029703</v>
      </c>
      <c r="G560" s="10">
        <v>0</v>
      </c>
      <c r="H560" s="24">
        <f t="shared" si="92"/>
        <v>0</v>
      </c>
    </row>
    <row r="561" spans="1:8" ht="14.5" x14ac:dyDescent="0.35">
      <c r="A561" s="7">
        <v>55</v>
      </c>
      <c r="B561" s="13" t="s">
        <v>328</v>
      </c>
      <c r="C561" s="10">
        <v>3</v>
      </c>
      <c r="D561" s="24">
        <f t="shared" si="90"/>
        <v>0.59405940594059403</v>
      </c>
      <c r="E561" s="10">
        <v>5</v>
      </c>
      <c r="F561" s="24">
        <f t="shared" si="91"/>
        <v>2.4752475247524752</v>
      </c>
      <c r="G561" s="10">
        <v>0</v>
      </c>
      <c r="H561" s="24">
        <f t="shared" si="92"/>
        <v>0</v>
      </c>
    </row>
    <row r="562" spans="1:8" ht="14.5" x14ac:dyDescent="0.35">
      <c r="A562" s="7">
        <v>56</v>
      </c>
      <c r="B562" s="13" t="s">
        <v>330</v>
      </c>
      <c r="C562" s="10">
        <v>0</v>
      </c>
      <c r="D562" s="24">
        <f t="shared" si="90"/>
        <v>0</v>
      </c>
      <c r="E562" s="10">
        <v>2</v>
      </c>
      <c r="F562" s="24">
        <f t="shared" si="91"/>
        <v>0.99009900990099009</v>
      </c>
      <c r="G562" s="10">
        <v>0</v>
      </c>
      <c r="H562" s="24">
        <f t="shared" si="92"/>
        <v>0</v>
      </c>
    </row>
    <row r="563" spans="1:8" ht="14.5" x14ac:dyDescent="0.35">
      <c r="A563" s="7">
        <v>57</v>
      </c>
      <c r="B563" s="13" t="s">
        <v>332</v>
      </c>
      <c r="C563" s="10">
        <v>0</v>
      </c>
      <c r="D563" s="24">
        <f t="shared" si="90"/>
        <v>0</v>
      </c>
      <c r="E563" s="10">
        <v>1</v>
      </c>
      <c r="F563" s="24">
        <f t="shared" si="91"/>
        <v>0.49504950495049505</v>
      </c>
      <c r="G563" s="10">
        <v>0</v>
      </c>
      <c r="H563" s="24">
        <f t="shared" si="92"/>
        <v>0</v>
      </c>
    </row>
    <row r="564" spans="1:8" ht="14.5" x14ac:dyDescent="0.35">
      <c r="A564" s="7">
        <v>58</v>
      </c>
      <c r="B564" s="13" t="s">
        <v>334</v>
      </c>
      <c r="C564" s="10">
        <v>0</v>
      </c>
      <c r="D564" s="24">
        <f t="shared" si="90"/>
        <v>0</v>
      </c>
      <c r="E564" s="10">
        <v>0</v>
      </c>
      <c r="F564" s="24">
        <f t="shared" si="91"/>
        <v>0</v>
      </c>
      <c r="G564" s="10">
        <v>0</v>
      </c>
      <c r="H564" s="24">
        <f t="shared" si="92"/>
        <v>0</v>
      </c>
    </row>
    <row r="565" spans="1:8" ht="14.5" x14ac:dyDescent="0.35">
      <c r="A565" s="7">
        <v>59</v>
      </c>
      <c r="B565" s="13" t="s">
        <v>336</v>
      </c>
      <c r="C565" s="10">
        <v>1</v>
      </c>
      <c r="D565" s="24">
        <f t="shared" si="90"/>
        <v>0.19801980198019803</v>
      </c>
      <c r="E565" s="10">
        <v>1</v>
      </c>
      <c r="F565" s="24">
        <f t="shared" si="91"/>
        <v>0.49504950495049505</v>
      </c>
      <c r="G565" s="10">
        <v>0</v>
      </c>
      <c r="H565" s="24">
        <f t="shared" si="92"/>
        <v>0</v>
      </c>
    </row>
    <row r="566" spans="1:8" ht="14.5" x14ac:dyDescent="0.35">
      <c r="A566" s="7">
        <v>60</v>
      </c>
      <c r="B566" s="13" t="s">
        <v>338</v>
      </c>
      <c r="C566" s="10">
        <v>4</v>
      </c>
      <c r="D566" s="24">
        <f t="shared" si="90"/>
        <v>0.79207920792079212</v>
      </c>
      <c r="E566" s="10">
        <v>12</v>
      </c>
      <c r="F566" s="24">
        <f t="shared" si="91"/>
        <v>5.9405940594059405</v>
      </c>
      <c r="G566" s="10">
        <v>0</v>
      </c>
      <c r="H566" s="24">
        <f t="shared" si="92"/>
        <v>0</v>
      </c>
    </row>
    <row r="567" spans="1:8" ht="14.5" x14ac:dyDescent="0.35">
      <c r="A567" s="7">
        <v>61</v>
      </c>
      <c r="B567" s="13" t="s">
        <v>340</v>
      </c>
      <c r="C567" s="10">
        <v>0</v>
      </c>
      <c r="D567" s="24">
        <f t="shared" si="90"/>
        <v>0</v>
      </c>
      <c r="E567" s="10">
        <v>0</v>
      </c>
      <c r="F567" s="24">
        <f t="shared" si="91"/>
        <v>0</v>
      </c>
      <c r="G567" s="10">
        <v>0</v>
      </c>
      <c r="H567" s="24">
        <f t="shared" si="92"/>
        <v>0</v>
      </c>
    </row>
    <row r="568" spans="1:8" ht="14.5" x14ac:dyDescent="0.35">
      <c r="A568" s="7">
        <v>62</v>
      </c>
      <c r="B568" s="13" t="s">
        <v>342</v>
      </c>
      <c r="C568" s="10">
        <v>0</v>
      </c>
      <c r="D568" s="24">
        <f t="shared" si="90"/>
        <v>0</v>
      </c>
      <c r="E568" s="10">
        <v>1</v>
      </c>
      <c r="F568" s="24">
        <f t="shared" si="91"/>
        <v>0.49504950495049505</v>
      </c>
      <c r="G568" s="10">
        <v>0</v>
      </c>
      <c r="H568" s="24">
        <f t="shared" si="92"/>
        <v>0</v>
      </c>
    </row>
    <row r="569" spans="1:8" ht="14.5" x14ac:dyDescent="0.35">
      <c r="A569" s="7">
        <v>63</v>
      </c>
      <c r="B569" s="13" t="s">
        <v>344</v>
      </c>
      <c r="C569" s="10">
        <v>1</v>
      </c>
      <c r="D569" s="24">
        <f t="shared" si="90"/>
        <v>0.19801980198019803</v>
      </c>
      <c r="E569" s="10">
        <v>1</v>
      </c>
      <c r="F569" s="24">
        <f t="shared" si="91"/>
        <v>0.49504950495049505</v>
      </c>
      <c r="G569" s="10">
        <v>0</v>
      </c>
      <c r="H569" s="24">
        <f t="shared" si="92"/>
        <v>0</v>
      </c>
    </row>
    <row r="570" spans="1:8" ht="14.5" x14ac:dyDescent="0.35">
      <c r="A570" s="7">
        <v>64</v>
      </c>
      <c r="B570" s="13" t="s">
        <v>346</v>
      </c>
      <c r="C570" s="10">
        <v>1</v>
      </c>
      <c r="D570" s="24">
        <f t="shared" si="90"/>
        <v>0.19801980198019803</v>
      </c>
      <c r="E570" s="10">
        <v>1</v>
      </c>
      <c r="F570" s="24">
        <f t="shared" si="91"/>
        <v>0.49504950495049505</v>
      </c>
      <c r="G570" s="10">
        <v>0</v>
      </c>
      <c r="H570" s="24">
        <f t="shared" si="92"/>
        <v>0</v>
      </c>
    </row>
    <row r="571" spans="1:8" ht="14.5" x14ac:dyDescent="0.35">
      <c r="A571" s="7">
        <v>65</v>
      </c>
      <c r="B571" s="13" t="s">
        <v>348</v>
      </c>
      <c r="C571" s="10">
        <v>0</v>
      </c>
      <c r="D571" s="24">
        <f t="shared" si="90"/>
        <v>0</v>
      </c>
      <c r="E571" s="10">
        <v>0</v>
      </c>
      <c r="F571" s="24">
        <f t="shared" si="91"/>
        <v>0</v>
      </c>
      <c r="G571" s="10">
        <v>0</v>
      </c>
      <c r="H571" s="24">
        <f t="shared" si="92"/>
        <v>0</v>
      </c>
    </row>
    <row r="572" spans="1:8" ht="14.5" x14ac:dyDescent="0.35">
      <c r="A572" s="7">
        <v>66</v>
      </c>
      <c r="B572" s="13" t="s">
        <v>350</v>
      </c>
      <c r="C572" s="10">
        <v>0</v>
      </c>
      <c r="D572" s="24">
        <f t="shared" si="90"/>
        <v>0</v>
      </c>
      <c r="E572" s="10">
        <v>0</v>
      </c>
      <c r="F572" s="24">
        <f t="shared" si="91"/>
        <v>0</v>
      </c>
      <c r="G572" s="10">
        <v>0</v>
      </c>
      <c r="H572" s="24">
        <f t="shared" si="92"/>
        <v>0</v>
      </c>
    </row>
    <row r="573" spans="1:8" ht="14.5" x14ac:dyDescent="0.35">
      <c r="A573" s="7">
        <v>67</v>
      </c>
      <c r="B573" s="13" t="s">
        <v>352</v>
      </c>
      <c r="C573" s="10">
        <v>1</v>
      </c>
      <c r="D573" s="24">
        <f t="shared" si="90"/>
        <v>0.19801980198019803</v>
      </c>
      <c r="E573" s="10">
        <v>1</v>
      </c>
      <c r="F573" s="24">
        <f t="shared" si="91"/>
        <v>0.49504950495049505</v>
      </c>
      <c r="G573" s="10">
        <v>0</v>
      </c>
      <c r="H573" s="24">
        <f t="shared" si="92"/>
        <v>0</v>
      </c>
    </row>
    <row r="574" spans="1:8" ht="14.5" x14ac:dyDescent="0.35">
      <c r="A574" s="7">
        <v>68</v>
      </c>
      <c r="B574" s="13" t="s">
        <v>354</v>
      </c>
      <c r="C574" s="10">
        <v>0</v>
      </c>
      <c r="D574" s="24">
        <f t="shared" si="90"/>
        <v>0</v>
      </c>
      <c r="E574" s="10">
        <v>0</v>
      </c>
      <c r="F574" s="24">
        <f t="shared" si="91"/>
        <v>0</v>
      </c>
      <c r="G574" s="10">
        <v>0</v>
      </c>
      <c r="H574" s="24">
        <f t="shared" si="92"/>
        <v>0</v>
      </c>
    </row>
    <row r="575" spans="1:8" ht="14.5" x14ac:dyDescent="0.35">
      <c r="A575" s="7">
        <v>69</v>
      </c>
      <c r="B575" s="13" t="s">
        <v>356</v>
      </c>
      <c r="C575" s="10">
        <v>0</v>
      </c>
      <c r="D575" s="24">
        <f t="shared" si="90"/>
        <v>0</v>
      </c>
      <c r="E575" s="10">
        <v>0</v>
      </c>
      <c r="F575" s="24">
        <f t="shared" si="91"/>
        <v>0</v>
      </c>
      <c r="G575" s="10">
        <v>0</v>
      </c>
      <c r="H575" s="24">
        <f t="shared" si="92"/>
        <v>0</v>
      </c>
    </row>
    <row r="576" spans="1:8" ht="14.5" x14ac:dyDescent="0.35">
      <c r="A576" s="7">
        <v>70</v>
      </c>
      <c r="B576" s="13" t="s">
        <v>358</v>
      </c>
      <c r="C576" s="10">
        <v>0</v>
      </c>
      <c r="D576" s="24">
        <f t="shared" si="90"/>
        <v>0</v>
      </c>
      <c r="E576" s="10">
        <v>0</v>
      </c>
      <c r="F576" s="24">
        <f t="shared" si="91"/>
        <v>0</v>
      </c>
      <c r="G576" s="10">
        <v>0</v>
      </c>
      <c r="H576" s="24">
        <f t="shared" si="92"/>
        <v>0</v>
      </c>
    </row>
    <row r="577" spans="1:8" ht="14.5" x14ac:dyDescent="0.35">
      <c r="A577" s="7">
        <v>71</v>
      </c>
      <c r="B577" s="13" t="s">
        <v>360</v>
      </c>
      <c r="C577" s="10">
        <v>0</v>
      </c>
      <c r="D577" s="24">
        <f t="shared" si="90"/>
        <v>0</v>
      </c>
      <c r="E577" s="10">
        <v>0</v>
      </c>
      <c r="F577" s="24">
        <f t="shared" si="91"/>
        <v>0</v>
      </c>
      <c r="G577" s="10">
        <v>0</v>
      </c>
      <c r="H577" s="24">
        <f t="shared" si="92"/>
        <v>0</v>
      </c>
    </row>
    <row r="578" spans="1:8" ht="14.5" x14ac:dyDescent="0.35">
      <c r="A578" s="7">
        <v>72</v>
      </c>
      <c r="B578" s="13" t="s">
        <v>362</v>
      </c>
      <c r="C578" s="10">
        <v>0</v>
      </c>
      <c r="D578" s="24">
        <f t="shared" si="90"/>
        <v>0</v>
      </c>
      <c r="E578" s="10">
        <v>1</v>
      </c>
      <c r="F578" s="24">
        <f t="shared" si="91"/>
        <v>0.49504950495049505</v>
      </c>
      <c r="G578" s="10">
        <v>0</v>
      </c>
      <c r="H578" s="24">
        <f t="shared" si="92"/>
        <v>0</v>
      </c>
    </row>
    <row r="579" spans="1:8" ht="14.5" x14ac:dyDescent="0.35">
      <c r="A579" s="7">
        <v>73</v>
      </c>
      <c r="B579" s="13" t="s">
        <v>364</v>
      </c>
      <c r="C579" s="10">
        <v>0</v>
      </c>
      <c r="D579" s="24">
        <f t="shared" si="90"/>
        <v>0</v>
      </c>
      <c r="E579" s="10">
        <v>0</v>
      </c>
      <c r="F579" s="24">
        <f t="shared" si="91"/>
        <v>0</v>
      </c>
      <c r="G579" s="10">
        <v>0</v>
      </c>
      <c r="H579" s="24">
        <f t="shared" si="92"/>
        <v>0</v>
      </c>
    </row>
    <row r="580" spans="1:8" ht="14.5" x14ac:dyDescent="0.35">
      <c r="A580" s="7">
        <v>74</v>
      </c>
      <c r="B580" s="13" t="s">
        <v>366</v>
      </c>
      <c r="C580" s="10">
        <v>0</v>
      </c>
      <c r="D580" s="24">
        <f t="shared" si="90"/>
        <v>0</v>
      </c>
      <c r="E580" s="10">
        <v>0</v>
      </c>
      <c r="F580" s="24">
        <f t="shared" si="91"/>
        <v>0</v>
      </c>
      <c r="G580" s="10">
        <v>0</v>
      </c>
      <c r="H580" s="24">
        <f t="shared" si="92"/>
        <v>0</v>
      </c>
    </row>
    <row r="581" spans="1:8" ht="14.5" x14ac:dyDescent="0.35">
      <c r="A581" s="7">
        <v>75</v>
      </c>
      <c r="B581" s="13" t="s">
        <v>368</v>
      </c>
      <c r="C581" s="10">
        <v>0</v>
      </c>
      <c r="D581" s="24">
        <f t="shared" si="90"/>
        <v>0</v>
      </c>
      <c r="E581" s="10">
        <v>1</v>
      </c>
      <c r="F581" s="24">
        <f t="shared" si="91"/>
        <v>0.49504950495049505</v>
      </c>
      <c r="G581" s="10">
        <v>0</v>
      </c>
      <c r="H581" s="24">
        <f t="shared" si="92"/>
        <v>0</v>
      </c>
    </row>
    <row r="582" spans="1:8" ht="14.5" x14ac:dyDescent="0.35">
      <c r="A582" s="7">
        <v>76</v>
      </c>
      <c r="B582" s="13" t="s">
        <v>370</v>
      </c>
      <c r="C582" s="10">
        <v>0</v>
      </c>
      <c r="D582" s="24">
        <f t="shared" si="90"/>
        <v>0</v>
      </c>
      <c r="E582" s="10">
        <v>0</v>
      </c>
      <c r="F582" s="24">
        <f t="shared" si="91"/>
        <v>0</v>
      </c>
      <c r="G582" s="10">
        <v>0</v>
      </c>
      <c r="H582" s="24">
        <f t="shared" si="92"/>
        <v>0</v>
      </c>
    </row>
    <row r="583" spans="1:8" ht="14.5" x14ac:dyDescent="0.35">
      <c r="A583" s="7">
        <v>77</v>
      </c>
      <c r="B583" s="13" t="s">
        <v>372</v>
      </c>
      <c r="C583" s="10">
        <v>0</v>
      </c>
      <c r="D583" s="24">
        <f t="shared" si="90"/>
        <v>0</v>
      </c>
      <c r="E583" s="10">
        <v>0</v>
      </c>
      <c r="F583" s="24">
        <f t="shared" si="91"/>
        <v>0</v>
      </c>
      <c r="G583" s="10">
        <v>0</v>
      </c>
      <c r="H583" s="24">
        <f t="shared" si="92"/>
        <v>0</v>
      </c>
    </row>
    <row r="584" spans="1:8" ht="14.5" x14ac:dyDescent="0.35">
      <c r="A584" s="7">
        <v>78</v>
      </c>
      <c r="B584" s="13" t="s">
        <v>374</v>
      </c>
      <c r="C584" s="10">
        <v>1</v>
      </c>
      <c r="D584" s="24">
        <f t="shared" si="90"/>
        <v>0.19801980198019803</v>
      </c>
      <c r="E584" s="10">
        <v>1</v>
      </c>
      <c r="F584" s="24">
        <f t="shared" si="91"/>
        <v>0.49504950495049505</v>
      </c>
      <c r="G584" s="10">
        <v>0</v>
      </c>
      <c r="H584" s="24">
        <f t="shared" si="92"/>
        <v>0</v>
      </c>
    </row>
    <row r="585" spans="1:8" ht="14.5" x14ac:dyDescent="0.35">
      <c r="A585" s="7">
        <v>79</v>
      </c>
      <c r="B585" s="13" t="s">
        <v>376</v>
      </c>
      <c r="C585" s="10">
        <v>0</v>
      </c>
      <c r="D585" s="24">
        <f t="shared" si="90"/>
        <v>0</v>
      </c>
      <c r="E585" s="10">
        <v>0</v>
      </c>
      <c r="F585" s="24">
        <f t="shared" si="91"/>
        <v>0</v>
      </c>
      <c r="G585" s="10">
        <v>0</v>
      </c>
      <c r="H585" s="24">
        <f t="shared" si="92"/>
        <v>0</v>
      </c>
    </row>
    <row r="586" spans="1:8" ht="14.5" x14ac:dyDescent="0.35">
      <c r="A586" s="7">
        <v>80</v>
      </c>
      <c r="B586" s="13" t="s">
        <v>378</v>
      </c>
      <c r="C586" s="10">
        <v>0</v>
      </c>
      <c r="D586" s="24">
        <f t="shared" si="90"/>
        <v>0</v>
      </c>
      <c r="E586" s="10">
        <v>0</v>
      </c>
      <c r="F586" s="24">
        <f t="shared" si="91"/>
        <v>0</v>
      </c>
      <c r="G586" s="10">
        <v>0</v>
      </c>
      <c r="H586" s="24">
        <f t="shared" si="92"/>
        <v>0</v>
      </c>
    </row>
    <row r="587" spans="1:8" ht="14.5" x14ac:dyDescent="0.35">
      <c r="A587" s="7">
        <v>81</v>
      </c>
      <c r="B587" s="13" t="s">
        <v>380</v>
      </c>
      <c r="C587" s="10">
        <v>2</v>
      </c>
      <c r="D587" s="24">
        <f t="shared" si="90"/>
        <v>0.39603960396039606</v>
      </c>
      <c r="E587" s="10">
        <v>2</v>
      </c>
      <c r="F587" s="24">
        <f t="shared" si="91"/>
        <v>0.99009900990099009</v>
      </c>
      <c r="G587" s="10">
        <v>0</v>
      </c>
      <c r="H587" s="24">
        <f t="shared" si="92"/>
        <v>0</v>
      </c>
    </row>
    <row r="588" spans="1:8" ht="14.5" x14ac:dyDescent="0.35">
      <c r="A588" s="7">
        <v>82</v>
      </c>
      <c r="B588" s="13" t="s">
        <v>382</v>
      </c>
      <c r="C588" s="10">
        <v>0</v>
      </c>
      <c r="D588" s="24">
        <f t="shared" si="90"/>
        <v>0</v>
      </c>
      <c r="E588" s="10">
        <v>0</v>
      </c>
      <c r="F588" s="24">
        <f t="shared" si="91"/>
        <v>0</v>
      </c>
      <c r="G588" s="10">
        <v>0</v>
      </c>
      <c r="H588" s="24">
        <f t="shared" si="92"/>
        <v>0</v>
      </c>
    </row>
    <row r="589" spans="1:8" ht="14.5" x14ac:dyDescent="0.35">
      <c r="A589" s="7">
        <v>83</v>
      </c>
      <c r="B589" s="13" t="s">
        <v>384</v>
      </c>
      <c r="C589" s="10">
        <v>0</v>
      </c>
      <c r="D589" s="24">
        <f t="shared" si="90"/>
        <v>0</v>
      </c>
      <c r="E589" s="10">
        <v>0</v>
      </c>
      <c r="F589" s="24">
        <f t="shared" si="91"/>
        <v>0</v>
      </c>
      <c r="G589" s="10">
        <v>0</v>
      </c>
      <c r="H589" s="24">
        <f t="shared" si="92"/>
        <v>0</v>
      </c>
    </row>
    <row r="590" spans="1:8" ht="14.5" x14ac:dyDescent="0.35">
      <c r="A590" s="7">
        <v>84</v>
      </c>
      <c r="B590" s="13" t="s">
        <v>386</v>
      </c>
      <c r="C590" s="10">
        <v>0</v>
      </c>
      <c r="D590" s="24">
        <f t="shared" si="90"/>
        <v>0</v>
      </c>
      <c r="E590" s="10">
        <v>0</v>
      </c>
      <c r="F590" s="24">
        <f t="shared" si="91"/>
        <v>0</v>
      </c>
      <c r="G590" s="10">
        <v>0</v>
      </c>
      <c r="H590" s="24">
        <f t="shared" si="92"/>
        <v>0</v>
      </c>
    </row>
    <row r="591" spans="1:8" ht="14.5" x14ac:dyDescent="0.35">
      <c r="A591" s="7">
        <v>85</v>
      </c>
      <c r="B591" s="13" t="s">
        <v>388</v>
      </c>
      <c r="C591" s="10">
        <v>0</v>
      </c>
      <c r="D591" s="24">
        <f t="shared" si="90"/>
        <v>0</v>
      </c>
      <c r="E591" s="10">
        <v>0</v>
      </c>
      <c r="F591" s="24">
        <f t="shared" si="91"/>
        <v>0</v>
      </c>
      <c r="G591" s="10">
        <v>0</v>
      </c>
      <c r="H591" s="24">
        <f t="shared" si="92"/>
        <v>0</v>
      </c>
    </row>
    <row r="592" spans="1:8" ht="14.5" x14ac:dyDescent="0.35">
      <c r="A592" s="7">
        <v>86</v>
      </c>
      <c r="B592" s="13" t="s">
        <v>390</v>
      </c>
      <c r="C592" s="10">
        <v>0</v>
      </c>
      <c r="D592" s="24">
        <f t="shared" si="90"/>
        <v>0</v>
      </c>
      <c r="E592" s="10">
        <v>0</v>
      </c>
      <c r="F592" s="24">
        <f t="shared" si="91"/>
        <v>0</v>
      </c>
      <c r="G592" s="10">
        <v>0</v>
      </c>
      <c r="H592" s="24">
        <f t="shared" si="92"/>
        <v>0</v>
      </c>
    </row>
    <row r="593" spans="1:8" ht="14.5" x14ac:dyDescent="0.35">
      <c r="A593" s="7">
        <v>87</v>
      </c>
      <c r="B593" s="13" t="s">
        <v>392</v>
      </c>
      <c r="C593" s="10">
        <v>0</v>
      </c>
      <c r="D593" s="24">
        <f t="shared" si="90"/>
        <v>0</v>
      </c>
      <c r="E593" s="10">
        <v>0</v>
      </c>
      <c r="F593" s="24">
        <f t="shared" si="91"/>
        <v>0</v>
      </c>
      <c r="G593" s="10">
        <v>0</v>
      </c>
      <c r="H593" s="24">
        <f t="shared" si="92"/>
        <v>0</v>
      </c>
    </row>
    <row r="594" spans="1:8" ht="14.5" x14ac:dyDescent="0.35">
      <c r="A594" s="7">
        <v>88</v>
      </c>
      <c r="B594" s="13" t="s">
        <v>394</v>
      </c>
      <c r="C594" s="10">
        <v>0</v>
      </c>
      <c r="D594" s="24">
        <f t="shared" si="90"/>
        <v>0</v>
      </c>
      <c r="E594" s="10">
        <v>0</v>
      </c>
      <c r="F594" s="24">
        <f t="shared" si="91"/>
        <v>0</v>
      </c>
      <c r="G594" s="10">
        <v>0</v>
      </c>
      <c r="H594" s="24">
        <f t="shared" si="92"/>
        <v>0</v>
      </c>
    </row>
    <row r="595" spans="1:8" ht="14.5" x14ac:dyDescent="0.35">
      <c r="A595" s="7">
        <v>89</v>
      </c>
      <c r="B595" s="13" t="s">
        <v>396</v>
      </c>
      <c r="C595" s="10">
        <v>1</v>
      </c>
      <c r="D595" s="24">
        <f t="shared" si="90"/>
        <v>0.19801980198019803</v>
      </c>
      <c r="E595" s="10">
        <v>1</v>
      </c>
      <c r="F595" s="24">
        <f t="shared" si="91"/>
        <v>0.49504950495049505</v>
      </c>
      <c r="G595" s="10">
        <v>0</v>
      </c>
      <c r="H595" s="24">
        <f t="shared" si="92"/>
        <v>0</v>
      </c>
    </row>
    <row r="596" spans="1:8" ht="14.5" x14ac:dyDescent="0.35">
      <c r="A596" s="7">
        <v>90</v>
      </c>
      <c r="B596" s="13" t="s">
        <v>398</v>
      </c>
      <c r="C596" s="10">
        <v>0</v>
      </c>
      <c r="D596" s="24">
        <f t="shared" si="90"/>
        <v>0</v>
      </c>
      <c r="E596" s="10">
        <v>0</v>
      </c>
      <c r="F596" s="24">
        <f t="shared" si="91"/>
        <v>0</v>
      </c>
      <c r="G596" s="10">
        <v>0</v>
      </c>
      <c r="H596" s="24">
        <f t="shared" si="92"/>
        <v>0</v>
      </c>
    </row>
    <row r="597" spans="1:8" ht="14.5" x14ac:dyDescent="0.35">
      <c r="A597" s="7">
        <v>91</v>
      </c>
      <c r="B597" s="13" t="s">
        <v>400</v>
      </c>
      <c r="C597" s="10">
        <v>1</v>
      </c>
      <c r="D597" s="24">
        <f t="shared" si="90"/>
        <v>0.19801980198019803</v>
      </c>
      <c r="E597" s="10">
        <v>6</v>
      </c>
      <c r="F597" s="24">
        <f t="shared" si="91"/>
        <v>2.9702970297029703</v>
      </c>
      <c r="G597" s="10">
        <v>0</v>
      </c>
      <c r="H597" s="24">
        <f t="shared" si="92"/>
        <v>0</v>
      </c>
    </row>
    <row r="598" spans="1:8" ht="14.5" x14ac:dyDescent="0.35">
      <c r="A598" s="7">
        <v>92</v>
      </c>
      <c r="B598" s="13" t="s">
        <v>402</v>
      </c>
      <c r="C598" s="10">
        <v>0</v>
      </c>
      <c r="D598" s="24">
        <f t="shared" si="90"/>
        <v>0</v>
      </c>
      <c r="E598" s="10">
        <v>0</v>
      </c>
      <c r="F598" s="24">
        <f t="shared" si="91"/>
        <v>0</v>
      </c>
      <c r="G598" s="10">
        <v>0</v>
      </c>
      <c r="H598" s="24">
        <f t="shared" si="92"/>
        <v>0</v>
      </c>
    </row>
    <row r="599" spans="1:8" ht="14.5" x14ac:dyDescent="0.35">
      <c r="A599" s="7">
        <v>93</v>
      </c>
      <c r="B599" s="13" t="s">
        <v>404</v>
      </c>
      <c r="C599" s="10">
        <v>0</v>
      </c>
      <c r="D599" s="24">
        <f t="shared" si="90"/>
        <v>0</v>
      </c>
      <c r="E599" s="10">
        <v>0</v>
      </c>
      <c r="F599" s="24">
        <f t="shared" si="91"/>
        <v>0</v>
      </c>
      <c r="G599" s="10">
        <v>0</v>
      </c>
      <c r="H599" s="24">
        <f t="shared" si="92"/>
        <v>0</v>
      </c>
    </row>
    <row r="600" spans="1:8" ht="14.5" x14ac:dyDescent="0.35">
      <c r="A600" s="7">
        <v>94</v>
      </c>
      <c r="B600" s="13" t="s">
        <v>406</v>
      </c>
      <c r="C600" s="10">
        <v>0</v>
      </c>
      <c r="D600" s="24">
        <f t="shared" si="90"/>
        <v>0</v>
      </c>
      <c r="E600" s="10">
        <v>0</v>
      </c>
      <c r="F600" s="24">
        <f t="shared" si="91"/>
        <v>0</v>
      </c>
      <c r="G600" s="10">
        <v>0</v>
      </c>
      <c r="H600" s="24">
        <f t="shared" si="92"/>
        <v>0</v>
      </c>
    </row>
    <row r="601" spans="1:8" ht="29" x14ac:dyDescent="0.35">
      <c r="A601" s="7">
        <v>95</v>
      </c>
      <c r="B601" s="13" t="s">
        <v>408</v>
      </c>
      <c r="C601" s="10">
        <v>0</v>
      </c>
      <c r="D601" s="24">
        <f t="shared" si="90"/>
        <v>0</v>
      </c>
      <c r="E601" s="10">
        <v>0</v>
      </c>
      <c r="F601" s="24">
        <f t="shared" si="91"/>
        <v>0</v>
      </c>
      <c r="G601" s="10">
        <v>0</v>
      </c>
      <c r="H601" s="24">
        <f t="shared" si="92"/>
        <v>0</v>
      </c>
    </row>
    <row r="602" spans="1:8" ht="14.5" x14ac:dyDescent="0.35">
      <c r="A602" s="7">
        <v>96</v>
      </c>
      <c r="B602" s="13" t="s">
        <v>410</v>
      </c>
      <c r="C602" s="10">
        <v>0</v>
      </c>
      <c r="D602" s="24">
        <f t="shared" si="90"/>
        <v>0</v>
      </c>
      <c r="E602" s="10">
        <v>0</v>
      </c>
      <c r="F602" s="24">
        <f t="shared" si="91"/>
        <v>0</v>
      </c>
      <c r="G602" s="10">
        <v>0</v>
      </c>
      <c r="H602" s="24">
        <f t="shared" si="92"/>
        <v>0</v>
      </c>
    </row>
    <row r="603" spans="1:8" ht="14.5" x14ac:dyDescent="0.35">
      <c r="A603" s="7">
        <v>97</v>
      </c>
      <c r="B603" s="13" t="s">
        <v>412</v>
      </c>
      <c r="C603" s="10">
        <v>0</v>
      </c>
      <c r="D603" s="24">
        <f t="shared" si="90"/>
        <v>0</v>
      </c>
      <c r="E603" s="10">
        <v>0</v>
      </c>
      <c r="F603" s="24">
        <f t="shared" si="91"/>
        <v>0</v>
      </c>
      <c r="G603" s="10">
        <v>0</v>
      </c>
      <c r="H603" s="24">
        <f t="shared" si="92"/>
        <v>0</v>
      </c>
    </row>
    <row r="604" spans="1:8" ht="14.5" x14ac:dyDescent="0.35">
      <c r="A604" s="7">
        <v>98</v>
      </c>
      <c r="B604" s="13" t="s">
        <v>414</v>
      </c>
      <c r="C604" s="10">
        <v>0</v>
      </c>
      <c r="D604" s="24">
        <f t="shared" si="90"/>
        <v>0</v>
      </c>
      <c r="E604" s="10">
        <v>0</v>
      </c>
      <c r="F604" s="24">
        <f t="shared" si="91"/>
        <v>0</v>
      </c>
      <c r="G604" s="10">
        <v>0</v>
      </c>
      <c r="H604" s="24">
        <f t="shared" si="92"/>
        <v>0</v>
      </c>
    </row>
    <row r="605" spans="1:8" ht="14.5" x14ac:dyDescent="0.35">
      <c r="A605" s="7">
        <v>99</v>
      </c>
      <c r="B605" s="13" t="s">
        <v>416</v>
      </c>
      <c r="C605" s="10">
        <v>0</v>
      </c>
      <c r="D605" s="24">
        <f t="shared" si="90"/>
        <v>0</v>
      </c>
      <c r="E605" s="10">
        <v>0</v>
      </c>
      <c r="F605" s="24">
        <f t="shared" si="91"/>
        <v>0</v>
      </c>
      <c r="G605" s="10">
        <v>0</v>
      </c>
      <c r="H605" s="24">
        <f t="shared" si="92"/>
        <v>0</v>
      </c>
    </row>
    <row r="606" spans="1:8" ht="14.5" x14ac:dyDescent="0.35">
      <c r="A606" s="7">
        <v>100</v>
      </c>
      <c r="B606" s="13" t="s">
        <v>418</v>
      </c>
      <c r="C606" s="10">
        <v>0</v>
      </c>
      <c r="D606" s="24">
        <f t="shared" si="90"/>
        <v>0</v>
      </c>
      <c r="E606" s="10">
        <v>0</v>
      </c>
      <c r="F606" s="24">
        <f t="shared" si="91"/>
        <v>0</v>
      </c>
      <c r="G606" s="10">
        <v>0</v>
      </c>
      <c r="H606" s="24">
        <f t="shared" si="92"/>
        <v>0</v>
      </c>
    </row>
    <row r="607" spans="1:8" ht="14.5" x14ac:dyDescent="0.35">
      <c r="A607" s="7">
        <v>101</v>
      </c>
      <c r="B607" s="13" t="s">
        <v>420</v>
      </c>
      <c r="C607" s="10">
        <v>0</v>
      </c>
      <c r="D607" s="24">
        <f t="shared" ref="D607:D650" si="93">C607/505*100</f>
        <v>0</v>
      </c>
      <c r="E607" s="10">
        <v>0</v>
      </c>
      <c r="F607" s="24">
        <f t="shared" ref="F607:F650" si="94">E607/202*100</f>
        <v>0</v>
      </c>
      <c r="G607" s="10">
        <v>0</v>
      </c>
      <c r="H607" s="24">
        <f t="shared" ref="H607:H650" si="95">G607/406*100</f>
        <v>0</v>
      </c>
    </row>
    <row r="608" spans="1:8" ht="29" x14ac:dyDescent="0.35">
      <c r="A608" s="7">
        <v>102</v>
      </c>
      <c r="B608" s="13" t="s">
        <v>422</v>
      </c>
      <c r="C608" s="10">
        <v>0</v>
      </c>
      <c r="D608" s="24">
        <f t="shared" si="93"/>
        <v>0</v>
      </c>
      <c r="E608" s="10">
        <v>0</v>
      </c>
      <c r="F608" s="24">
        <f t="shared" si="94"/>
        <v>0</v>
      </c>
      <c r="G608" s="10">
        <v>0</v>
      </c>
      <c r="H608" s="24">
        <f t="shared" si="95"/>
        <v>0</v>
      </c>
    </row>
    <row r="609" spans="1:8" ht="14.5" x14ac:dyDescent="0.35">
      <c r="A609" s="7">
        <v>103</v>
      </c>
      <c r="B609" s="13" t="s">
        <v>424</v>
      </c>
      <c r="C609" s="10">
        <v>0</v>
      </c>
      <c r="D609" s="24">
        <f t="shared" si="93"/>
        <v>0</v>
      </c>
      <c r="E609" s="10">
        <v>0</v>
      </c>
      <c r="F609" s="24">
        <f t="shared" si="94"/>
        <v>0</v>
      </c>
      <c r="G609" s="10">
        <v>0</v>
      </c>
      <c r="H609" s="24">
        <f t="shared" si="95"/>
        <v>0</v>
      </c>
    </row>
    <row r="610" spans="1:8" ht="14.5" x14ac:dyDescent="0.35">
      <c r="A610" s="7">
        <v>104</v>
      </c>
      <c r="B610" s="13" t="s">
        <v>426</v>
      </c>
      <c r="C610" s="10">
        <v>0</v>
      </c>
      <c r="D610" s="24">
        <f t="shared" si="93"/>
        <v>0</v>
      </c>
      <c r="E610" s="10">
        <v>0</v>
      </c>
      <c r="F610" s="24">
        <f t="shared" si="94"/>
        <v>0</v>
      </c>
      <c r="G610" s="10">
        <v>0</v>
      </c>
      <c r="H610" s="24">
        <f t="shared" si="95"/>
        <v>0</v>
      </c>
    </row>
    <row r="611" spans="1:8" ht="14.5" x14ac:dyDescent="0.35">
      <c r="A611" s="7">
        <v>105</v>
      </c>
      <c r="B611" s="13" t="s">
        <v>428</v>
      </c>
      <c r="C611" s="10">
        <v>0</v>
      </c>
      <c r="D611" s="24">
        <f t="shared" si="93"/>
        <v>0</v>
      </c>
      <c r="E611" s="10">
        <v>0</v>
      </c>
      <c r="F611" s="24">
        <f t="shared" si="94"/>
        <v>0</v>
      </c>
      <c r="G611" s="10">
        <v>0</v>
      </c>
      <c r="H611" s="24">
        <f t="shared" si="95"/>
        <v>0</v>
      </c>
    </row>
    <row r="612" spans="1:8" ht="14.5" x14ac:dyDescent="0.35">
      <c r="A612" s="7">
        <v>106</v>
      </c>
      <c r="B612" s="13" t="s">
        <v>430</v>
      </c>
      <c r="C612" s="10">
        <v>0</v>
      </c>
      <c r="D612" s="24">
        <f t="shared" si="93"/>
        <v>0</v>
      </c>
      <c r="E612" s="10">
        <v>0</v>
      </c>
      <c r="F612" s="24">
        <f t="shared" si="94"/>
        <v>0</v>
      </c>
      <c r="G612" s="10">
        <v>0</v>
      </c>
      <c r="H612" s="24">
        <f t="shared" si="95"/>
        <v>0</v>
      </c>
    </row>
    <row r="613" spans="1:8" ht="14.5" x14ac:dyDescent="0.35">
      <c r="A613" s="7">
        <v>107</v>
      </c>
      <c r="B613" s="13" t="s">
        <v>432</v>
      </c>
      <c r="C613" s="10">
        <v>0</v>
      </c>
      <c r="D613" s="24">
        <f t="shared" si="93"/>
        <v>0</v>
      </c>
      <c r="E613" s="10">
        <v>0</v>
      </c>
      <c r="F613" s="24">
        <f t="shared" si="94"/>
        <v>0</v>
      </c>
      <c r="G613" s="10">
        <v>0</v>
      </c>
      <c r="H613" s="24">
        <f t="shared" si="95"/>
        <v>0</v>
      </c>
    </row>
    <row r="614" spans="1:8" ht="14.5" x14ac:dyDescent="0.35">
      <c r="A614" s="23" t="s">
        <v>503</v>
      </c>
      <c r="B614" s="13"/>
      <c r="C614" s="10"/>
      <c r="D614" s="24"/>
      <c r="E614" s="10"/>
      <c r="F614" s="24"/>
      <c r="G614" s="12"/>
      <c r="H614" s="24"/>
    </row>
    <row r="615" spans="1:8" ht="14.5" x14ac:dyDescent="0.35">
      <c r="A615" s="59">
        <v>201</v>
      </c>
      <c r="B615" s="62" t="s">
        <v>1003</v>
      </c>
      <c r="C615" s="60">
        <v>1</v>
      </c>
      <c r="D615" s="61">
        <f t="shared" si="93"/>
        <v>0.19801980198019803</v>
      </c>
      <c r="E615" s="60">
        <v>1</v>
      </c>
      <c r="F615" s="61">
        <f t="shared" si="94"/>
        <v>0.49504950495049505</v>
      </c>
      <c r="G615" s="60">
        <v>0</v>
      </c>
      <c r="H615" s="61">
        <f t="shared" si="95"/>
        <v>0</v>
      </c>
    </row>
    <row r="616" spans="1:8" ht="14.5" x14ac:dyDescent="0.35">
      <c r="A616" s="59">
        <v>202</v>
      </c>
      <c r="B616" s="62" t="s">
        <v>1004</v>
      </c>
      <c r="C616" s="60">
        <v>1</v>
      </c>
      <c r="D616" s="61">
        <f t="shared" si="93"/>
        <v>0.19801980198019803</v>
      </c>
      <c r="E616" s="60">
        <v>1</v>
      </c>
      <c r="F616" s="61">
        <f t="shared" si="94"/>
        <v>0.49504950495049505</v>
      </c>
      <c r="G616" s="60">
        <v>0</v>
      </c>
      <c r="H616" s="61">
        <f t="shared" si="95"/>
        <v>0</v>
      </c>
    </row>
    <row r="617" spans="1:8" ht="14.5" x14ac:dyDescent="0.35">
      <c r="A617" s="59">
        <v>203</v>
      </c>
      <c r="B617" s="62" t="s">
        <v>1005</v>
      </c>
      <c r="C617" s="60">
        <v>0</v>
      </c>
      <c r="D617" s="61">
        <f t="shared" si="93"/>
        <v>0</v>
      </c>
      <c r="E617" s="60">
        <v>2</v>
      </c>
      <c r="F617" s="61">
        <f t="shared" si="94"/>
        <v>0.99009900990099009</v>
      </c>
      <c r="G617" s="60">
        <v>0</v>
      </c>
      <c r="H617" s="61">
        <f t="shared" si="95"/>
        <v>0</v>
      </c>
    </row>
    <row r="618" spans="1:8" ht="14.5" x14ac:dyDescent="0.35">
      <c r="A618" s="59">
        <v>204</v>
      </c>
      <c r="B618" s="146" t="s">
        <v>1245</v>
      </c>
      <c r="C618" s="60">
        <v>1</v>
      </c>
      <c r="D618" s="61">
        <f t="shared" si="93"/>
        <v>0.19801980198019803</v>
      </c>
      <c r="E618" s="60">
        <v>1</v>
      </c>
      <c r="F618" s="61">
        <f t="shared" si="94"/>
        <v>0.49504950495049505</v>
      </c>
      <c r="G618" s="60">
        <v>0</v>
      </c>
      <c r="H618" s="61">
        <f t="shared" si="95"/>
        <v>0</v>
      </c>
    </row>
    <row r="619" spans="1:8" ht="14.5" x14ac:dyDescent="0.35">
      <c r="A619" s="59">
        <v>205</v>
      </c>
      <c r="B619" s="146" t="s">
        <v>1246</v>
      </c>
      <c r="C619" s="60">
        <v>1</v>
      </c>
      <c r="D619" s="61">
        <f t="shared" si="93"/>
        <v>0.19801980198019803</v>
      </c>
      <c r="E619" s="60">
        <v>1</v>
      </c>
      <c r="F619" s="61">
        <f t="shared" si="94"/>
        <v>0.49504950495049505</v>
      </c>
      <c r="G619" s="60">
        <v>0</v>
      </c>
      <c r="H619" s="61">
        <f t="shared" si="95"/>
        <v>0</v>
      </c>
    </row>
    <row r="620" spans="1:8" ht="14.5" x14ac:dyDescent="0.35">
      <c r="A620" s="59">
        <v>206</v>
      </c>
      <c r="B620" s="146" t="s">
        <v>1247</v>
      </c>
      <c r="C620" s="60">
        <v>1</v>
      </c>
      <c r="D620" s="61">
        <f t="shared" si="93"/>
        <v>0.19801980198019803</v>
      </c>
      <c r="E620" s="60">
        <v>1</v>
      </c>
      <c r="F620" s="61">
        <f t="shared" si="94"/>
        <v>0.49504950495049505</v>
      </c>
      <c r="G620" s="60">
        <v>0</v>
      </c>
      <c r="H620" s="61">
        <f t="shared" si="95"/>
        <v>0</v>
      </c>
    </row>
    <row r="621" spans="1:8" ht="14.5" x14ac:dyDescent="0.35">
      <c r="A621" s="59">
        <v>207</v>
      </c>
      <c r="B621" s="146" t="s">
        <v>1248</v>
      </c>
      <c r="C621" s="60">
        <v>1</v>
      </c>
      <c r="D621" s="61">
        <f t="shared" si="93"/>
        <v>0.19801980198019803</v>
      </c>
      <c r="E621" s="60">
        <v>1</v>
      </c>
      <c r="F621" s="61">
        <f t="shared" si="94"/>
        <v>0.49504950495049505</v>
      </c>
      <c r="G621" s="60">
        <v>0</v>
      </c>
      <c r="H621" s="61">
        <f t="shared" si="95"/>
        <v>0</v>
      </c>
    </row>
    <row r="622" spans="1:8" ht="14.5" x14ac:dyDescent="0.35">
      <c r="A622" s="59">
        <v>208</v>
      </c>
      <c r="B622" s="146" t="s">
        <v>1249</v>
      </c>
      <c r="C622" s="60">
        <v>0</v>
      </c>
      <c r="D622" s="61">
        <f t="shared" si="93"/>
        <v>0</v>
      </c>
      <c r="E622" s="60">
        <v>1</v>
      </c>
      <c r="F622" s="61">
        <f t="shared" si="94"/>
        <v>0.49504950495049505</v>
      </c>
      <c r="G622" s="60">
        <v>0</v>
      </c>
      <c r="H622" s="61">
        <f t="shared" si="95"/>
        <v>0</v>
      </c>
    </row>
    <row r="623" spans="1:8" ht="14.5" x14ac:dyDescent="0.35">
      <c r="A623" s="59">
        <v>209</v>
      </c>
      <c r="B623" s="146" t="s">
        <v>1250</v>
      </c>
      <c r="C623" s="60">
        <v>1</v>
      </c>
      <c r="D623" s="61">
        <f t="shared" si="93"/>
        <v>0.19801980198019803</v>
      </c>
      <c r="E623" s="60">
        <v>1</v>
      </c>
      <c r="F623" s="61">
        <f t="shared" si="94"/>
        <v>0.49504950495049505</v>
      </c>
      <c r="G623" s="60">
        <v>0</v>
      </c>
      <c r="H623" s="61">
        <f t="shared" si="95"/>
        <v>0</v>
      </c>
    </row>
    <row r="624" spans="1:8" ht="14.5" x14ac:dyDescent="0.35">
      <c r="A624" s="59">
        <v>210</v>
      </c>
      <c r="B624" s="146" t="s">
        <v>1251</v>
      </c>
      <c r="C624" s="60">
        <v>2</v>
      </c>
      <c r="D624" s="61">
        <f t="shared" si="93"/>
        <v>0.39603960396039606</v>
      </c>
      <c r="E624" s="60">
        <v>2</v>
      </c>
      <c r="F624" s="61">
        <f t="shared" si="94"/>
        <v>0.99009900990099009</v>
      </c>
      <c r="G624" s="60">
        <v>0</v>
      </c>
      <c r="H624" s="61">
        <f t="shared" si="95"/>
        <v>0</v>
      </c>
    </row>
    <row r="625" spans="1:8" ht="14.5" x14ac:dyDescent="0.35">
      <c r="A625" s="59">
        <v>211</v>
      </c>
      <c r="B625" s="146" t="s">
        <v>1252</v>
      </c>
      <c r="C625" s="60">
        <v>1</v>
      </c>
      <c r="D625" s="61">
        <f t="shared" si="93"/>
        <v>0.19801980198019803</v>
      </c>
      <c r="E625" s="60">
        <v>1</v>
      </c>
      <c r="F625" s="61">
        <f t="shared" si="94"/>
        <v>0.49504950495049505</v>
      </c>
      <c r="G625" s="60">
        <v>0</v>
      </c>
      <c r="H625" s="61">
        <f t="shared" si="95"/>
        <v>0</v>
      </c>
    </row>
    <row r="626" spans="1:8" ht="14.5" x14ac:dyDescent="0.35">
      <c r="A626" s="59">
        <v>301</v>
      </c>
      <c r="B626" s="63" t="s">
        <v>1253</v>
      </c>
      <c r="C626" s="60">
        <v>1</v>
      </c>
      <c r="D626" s="61">
        <f t="shared" si="93"/>
        <v>0.19801980198019803</v>
      </c>
      <c r="E626" s="60">
        <v>2</v>
      </c>
      <c r="F626" s="61">
        <f t="shared" si="94"/>
        <v>0.99009900990099009</v>
      </c>
      <c r="G626" s="60">
        <v>0</v>
      </c>
      <c r="H626" s="61">
        <f t="shared" si="95"/>
        <v>0</v>
      </c>
    </row>
    <row r="627" spans="1:8" ht="14.5" x14ac:dyDescent="0.35">
      <c r="A627" s="59">
        <v>302</v>
      </c>
      <c r="B627" s="63" t="s">
        <v>1254</v>
      </c>
      <c r="C627" s="60">
        <v>1</v>
      </c>
      <c r="D627" s="61">
        <f t="shared" si="93"/>
        <v>0.19801980198019803</v>
      </c>
      <c r="E627" s="60">
        <v>1</v>
      </c>
      <c r="F627" s="61">
        <f t="shared" si="94"/>
        <v>0.49504950495049505</v>
      </c>
      <c r="G627" s="60">
        <v>0</v>
      </c>
      <c r="H627" s="61">
        <f t="shared" si="95"/>
        <v>0</v>
      </c>
    </row>
    <row r="628" spans="1:8" ht="14.5" x14ac:dyDescent="0.35">
      <c r="A628" s="59">
        <v>303</v>
      </c>
      <c r="B628" s="63" t="s">
        <v>1255</v>
      </c>
      <c r="C628" s="60">
        <v>0</v>
      </c>
      <c r="D628" s="61">
        <f t="shared" si="93"/>
        <v>0</v>
      </c>
      <c r="E628" s="60">
        <v>2</v>
      </c>
      <c r="F628" s="61">
        <f t="shared" si="94"/>
        <v>0.99009900990099009</v>
      </c>
      <c r="G628" s="60">
        <v>0</v>
      </c>
      <c r="H628" s="61">
        <f t="shared" si="95"/>
        <v>0</v>
      </c>
    </row>
    <row r="629" spans="1:8" ht="14.5" x14ac:dyDescent="0.35">
      <c r="A629" s="59">
        <v>304</v>
      </c>
      <c r="B629" s="63" t="s">
        <v>1256</v>
      </c>
      <c r="C629" s="60">
        <v>1</v>
      </c>
      <c r="D629" s="61">
        <f t="shared" si="93"/>
        <v>0.19801980198019803</v>
      </c>
      <c r="E629" s="60">
        <v>1</v>
      </c>
      <c r="F629" s="61">
        <f t="shared" si="94"/>
        <v>0.49504950495049505</v>
      </c>
      <c r="G629" s="60">
        <v>0</v>
      </c>
      <c r="H629" s="61">
        <f t="shared" si="95"/>
        <v>0</v>
      </c>
    </row>
    <row r="630" spans="1:8" ht="14.5" x14ac:dyDescent="0.35">
      <c r="A630" s="59">
        <v>305</v>
      </c>
      <c r="B630" s="63" t="s">
        <v>1257</v>
      </c>
      <c r="C630" s="60">
        <v>1</v>
      </c>
      <c r="D630" s="61">
        <f t="shared" si="93"/>
        <v>0.19801980198019803</v>
      </c>
      <c r="E630" s="60">
        <v>2</v>
      </c>
      <c r="F630" s="61">
        <f t="shared" si="94"/>
        <v>0.99009900990099009</v>
      </c>
      <c r="G630" s="60">
        <v>0</v>
      </c>
      <c r="H630" s="61">
        <f t="shared" si="95"/>
        <v>0</v>
      </c>
    </row>
    <row r="631" spans="1:8" ht="14.5" x14ac:dyDescent="0.35">
      <c r="A631" s="59">
        <v>306</v>
      </c>
      <c r="B631" s="63" t="s">
        <v>1258</v>
      </c>
      <c r="C631" s="60">
        <v>1</v>
      </c>
      <c r="D631" s="61">
        <f t="shared" si="93"/>
        <v>0.19801980198019803</v>
      </c>
      <c r="E631" s="60">
        <v>1</v>
      </c>
      <c r="F631" s="61">
        <f t="shared" si="94"/>
        <v>0.49504950495049505</v>
      </c>
      <c r="G631" s="60">
        <v>0</v>
      </c>
      <c r="H631" s="61">
        <f t="shared" si="95"/>
        <v>0</v>
      </c>
    </row>
    <row r="632" spans="1:8" ht="14.5" x14ac:dyDescent="0.35">
      <c r="A632" s="59">
        <v>307</v>
      </c>
      <c r="B632" s="63" t="s">
        <v>1259</v>
      </c>
      <c r="C632" s="60">
        <v>1</v>
      </c>
      <c r="D632" s="61">
        <f t="shared" si="93"/>
        <v>0.19801980198019803</v>
      </c>
      <c r="E632" s="60">
        <v>1</v>
      </c>
      <c r="F632" s="61">
        <f t="shared" si="94"/>
        <v>0.49504950495049505</v>
      </c>
      <c r="G632" s="60">
        <v>0</v>
      </c>
      <c r="H632" s="61">
        <f t="shared" si="95"/>
        <v>0</v>
      </c>
    </row>
    <row r="633" spans="1:8" ht="14.5" x14ac:dyDescent="0.35">
      <c r="A633" s="59">
        <v>308</v>
      </c>
      <c r="B633" s="63" t="s">
        <v>1260</v>
      </c>
      <c r="C633" s="60">
        <v>1</v>
      </c>
      <c r="D633" s="61">
        <f t="shared" si="93"/>
        <v>0.19801980198019803</v>
      </c>
      <c r="E633" s="60">
        <v>1</v>
      </c>
      <c r="F633" s="61">
        <f t="shared" si="94"/>
        <v>0.49504950495049505</v>
      </c>
      <c r="G633" s="60">
        <v>0</v>
      </c>
      <c r="H633" s="61">
        <f t="shared" si="95"/>
        <v>0</v>
      </c>
    </row>
    <row r="634" spans="1:8" ht="14.5" x14ac:dyDescent="0.35">
      <c r="A634" s="59">
        <v>309</v>
      </c>
      <c r="B634" s="63" t="s">
        <v>1261</v>
      </c>
      <c r="C634" s="60">
        <v>1</v>
      </c>
      <c r="D634" s="61">
        <f t="shared" si="93"/>
        <v>0.19801980198019803</v>
      </c>
      <c r="E634" s="60">
        <v>1</v>
      </c>
      <c r="F634" s="61">
        <f t="shared" si="94"/>
        <v>0.49504950495049505</v>
      </c>
      <c r="G634" s="60">
        <v>0</v>
      </c>
      <c r="H634" s="61">
        <f t="shared" si="95"/>
        <v>0</v>
      </c>
    </row>
    <row r="635" spans="1:8" ht="14.5" x14ac:dyDescent="0.35">
      <c r="A635" s="59">
        <v>310</v>
      </c>
      <c r="B635" s="63" t="s">
        <v>1262</v>
      </c>
      <c r="C635" s="60">
        <v>1</v>
      </c>
      <c r="D635" s="61">
        <f t="shared" si="93"/>
        <v>0.19801980198019803</v>
      </c>
      <c r="E635" s="60">
        <v>2</v>
      </c>
      <c r="F635" s="61">
        <f t="shared" si="94"/>
        <v>0.99009900990099009</v>
      </c>
      <c r="G635" s="60">
        <v>0</v>
      </c>
      <c r="H635" s="61">
        <f t="shared" si="95"/>
        <v>0</v>
      </c>
    </row>
    <row r="636" spans="1:8" ht="14.5" x14ac:dyDescent="0.35">
      <c r="A636" s="59">
        <v>311</v>
      </c>
      <c r="B636" s="63" t="s">
        <v>1263</v>
      </c>
      <c r="C636" s="60">
        <v>0</v>
      </c>
      <c r="D636" s="61">
        <f t="shared" si="93"/>
        <v>0</v>
      </c>
      <c r="E636" s="60">
        <v>1</v>
      </c>
      <c r="F636" s="61">
        <f t="shared" si="94"/>
        <v>0.49504950495049505</v>
      </c>
      <c r="G636" s="60">
        <v>0</v>
      </c>
      <c r="H636" s="61">
        <f t="shared" si="95"/>
        <v>0</v>
      </c>
    </row>
    <row r="637" spans="1:8" ht="14.5" x14ac:dyDescent="0.35">
      <c r="A637" s="59">
        <v>401</v>
      </c>
      <c r="B637" s="63" t="s">
        <v>1264</v>
      </c>
      <c r="C637" s="60">
        <v>0</v>
      </c>
      <c r="D637" s="61">
        <f t="shared" si="93"/>
        <v>0</v>
      </c>
      <c r="E637" s="60">
        <v>1</v>
      </c>
      <c r="F637" s="61">
        <f t="shared" si="94"/>
        <v>0.49504950495049505</v>
      </c>
      <c r="G637" s="60">
        <v>0</v>
      </c>
      <c r="H637" s="61">
        <f t="shared" si="95"/>
        <v>0</v>
      </c>
    </row>
    <row r="638" spans="1:8" ht="14.5" x14ac:dyDescent="0.35">
      <c r="A638" s="59">
        <v>402</v>
      </c>
      <c r="B638" s="63" t="s">
        <v>1265</v>
      </c>
      <c r="C638" s="60">
        <v>1</v>
      </c>
      <c r="D638" s="61">
        <f t="shared" si="93"/>
        <v>0.19801980198019803</v>
      </c>
      <c r="E638" s="60">
        <v>1</v>
      </c>
      <c r="F638" s="61">
        <f t="shared" si="94"/>
        <v>0.49504950495049505</v>
      </c>
      <c r="G638" s="60">
        <v>0</v>
      </c>
      <c r="H638" s="61">
        <f t="shared" si="95"/>
        <v>0</v>
      </c>
    </row>
    <row r="639" spans="1:8" ht="14.5" x14ac:dyDescent="0.35">
      <c r="A639" s="59">
        <v>403</v>
      </c>
      <c r="B639" s="63" t="s">
        <v>1266</v>
      </c>
      <c r="C639" s="60">
        <v>1</v>
      </c>
      <c r="D639" s="61">
        <f t="shared" si="93"/>
        <v>0.19801980198019803</v>
      </c>
      <c r="E639" s="60">
        <v>1</v>
      </c>
      <c r="F639" s="61">
        <f t="shared" si="94"/>
        <v>0.49504950495049505</v>
      </c>
      <c r="G639" s="60">
        <v>0</v>
      </c>
      <c r="H639" s="61">
        <f t="shared" si="95"/>
        <v>0</v>
      </c>
    </row>
    <row r="640" spans="1:8" ht="14.5" x14ac:dyDescent="0.35">
      <c r="A640" s="59">
        <v>501</v>
      </c>
      <c r="B640" s="63" t="s">
        <v>1267</v>
      </c>
      <c r="C640" s="60">
        <v>1</v>
      </c>
      <c r="D640" s="61">
        <f t="shared" si="93"/>
        <v>0.19801980198019803</v>
      </c>
      <c r="E640" s="60">
        <v>1</v>
      </c>
      <c r="F640" s="61">
        <f t="shared" si="94"/>
        <v>0.49504950495049505</v>
      </c>
      <c r="G640" s="60">
        <v>0</v>
      </c>
      <c r="H640" s="61">
        <f t="shared" si="95"/>
        <v>0</v>
      </c>
    </row>
    <row r="641" spans="1:10" ht="14.5" x14ac:dyDescent="0.35">
      <c r="A641" s="59">
        <v>601</v>
      </c>
      <c r="B641" s="63" t="s">
        <v>1268</v>
      </c>
      <c r="C641" s="60">
        <v>1</v>
      </c>
      <c r="D641" s="61">
        <f t="shared" si="93"/>
        <v>0.19801980198019803</v>
      </c>
      <c r="E641" s="60">
        <v>1</v>
      </c>
      <c r="F641" s="61">
        <f t="shared" si="94"/>
        <v>0.49504950495049505</v>
      </c>
      <c r="G641" s="60">
        <v>0</v>
      </c>
      <c r="H641" s="61">
        <f t="shared" si="95"/>
        <v>0</v>
      </c>
    </row>
    <row r="642" spans="1:10" ht="14.5" x14ac:dyDescent="0.35">
      <c r="A642" s="59">
        <v>602</v>
      </c>
      <c r="B642" s="63" t="s">
        <v>1269</v>
      </c>
      <c r="C642" s="60">
        <v>1</v>
      </c>
      <c r="D642" s="61">
        <f t="shared" si="93"/>
        <v>0.19801980198019803</v>
      </c>
      <c r="E642" s="60">
        <v>1</v>
      </c>
      <c r="F642" s="61">
        <f t="shared" si="94"/>
        <v>0.49504950495049505</v>
      </c>
      <c r="G642" s="60">
        <v>0</v>
      </c>
      <c r="H642" s="61">
        <f t="shared" si="95"/>
        <v>0</v>
      </c>
    </row>
    <row r="643" spans="1:10" ht="14.5" x14ac:dyDescent="0.35">
      <c r="A643" s="59">
        <v>603</v>
      </c>
      <c r="B643" s="63" t="s">
        <v>1270</v>
      </c>
      <c r="C643" s="60">
        <v>0</v>
      </c>
      <c r="D643" s="61">
        <f t="shared" si="93"/>
        <v>0</v>
      </c>
      <c r="E643" s="60">
        <v>1</v>
      </c>
      <c r="F643" s="61">
        <f t="shared" si="94"/>
        <v>0.49504950495049505</v>
      </c>
      <c r="G643" s="60">
        <v>0</v>
      </c>
      <c r="H643" s="61">
        <f t="shared" si="95"/>
        <v>0</v>
      </c>
    </row>
    <row r="644" spans="1:10" ht="14.5" x14ac:dyDescent="0.35">
      <c r="A644" s="59">
        <v>604</v>
      </c>
      <c r="B644" s="63" t="s">
        <v>1271</v>
      </c>
      <c r="C644" s="60">
        <v>0</v>
      </c>
      <c r="D644" s="61">
        <f t="shared" si="93"/>
        <v>0</v>
      </c>
      <c r="E644" s="60">
        <v>2</v>
      </c>
      <c r="F644" s="61">
        <f t="shared" si="94"/>
        <v>0.99009900990099009</v>
      </c>
      <c r="G644" s="60">
        <v>0</v>
      </c>
      <c r="H644" s="61">
        <f t="shared" si="95"/>
        <v>0</v>
      </c>
    </row>
    <row r="645" spans="1:10" ht="14.5" x14ac:dyDescent="0.35">
      <c r="A645" s="59">
        <v>701</v>
      </c>
      <c r="B645" s="63" t="s">
        <v>1272</v>
      </c>
      <c r="C645" s="60">
        <v>0</v>
      </c>
      <c r="D645" s="61">
        <f t="shared" si="93"/>
        <v>0</v>
      </c>
      <c r="E645" s="60">
        <v>1</v>
      </c>
      <c r="F645" s="61">
        <f t="shared" si="94"/>
        <v>0.49504950495049505</v>
      </c>
      <c r="G645" s="60">
        <v>0</v>
      </c>
      <c r="H645" s="61">
        <f t="shared" si="95"/>
        <v>0</v>
      </c>
    </row>
    <row r="646" spans="1:10" ht="14.5" x14ac:dyDescent="0.35">
      <c r="A646" s="59">
        <v>801</v>
      </c>
      <c r="B646" s="63" t="s">
        <v>1273</v>
      </c>
      <c r="C646" s="60">
        <v>1</v>
      </c>
      <c r="D646" s="61">
        <f t="shared" si="93"/>
        <v>0.19801980198019803</v>
      </c>
      <c r="E646" s="60">
        <v>1</v>
      </c>
      <c r="F646" s="61">
        <f t="shared" si="94"/>
        <v>0.49504950495049505</v>
      </c>
      <c r="G646" s="60">
        <v>0</v>
      </c>
      <c r="H646" s="61">
        <f t="shared" si="95"/>
        <v>0</v>
      </c>
    </row>
    <row r="647" spans="1:10" ht="14.5" x14ac:dyDescent="0.35">
      <c r="A647" s="59">
        <v>901</v>
      </c>
      <c r="B647" s="63" t="s">
        <v>1274</v>
      </c>
      <c r="C647" s="60">
        <v>0</v>
      </c>
      <c r="D647" s="61">
        <f t="shared" si="93"/>
        <v>0</v>
      </c>
      <c r="E647" s="60">
        <v>1</v>
      </c>
      <c r="F647" s="61">
        <f t="shared" si="94"/>
        <v>0.49504950495049505</v>
      </c>
      <c r="G647" s="60">
        <v>0</v>
      </c>
      <c r="H647" s="61">
        <f t="shared" si="95"/>
        <v>0</v>
      </c>
    </row>
    <row r="648" spans="1:10" ht="14.5" x14ac:dyDescent="0.35">
      <c r="A648" s="59">
        <v>902</v>
      </c>
      <c r="B648" s="63" t="s">
        <v>1275</v>
      </c>
      <c r="C648" s="60">
        <v>1</v>
      </c>
      <c r="D648" s="61">
        <f t="shared" si="93"/>
        <v>0.19801980198019803</v>
      </c>
      <c r="E648" s="60">
        <v>1</v>
      </c>
      <c r="F648" s="61">
        <f t="shared" si="94"/>
        <v>0.49504950495049505</v>
      </c>
      <c r="G648" s="60">
        <v>0</v>
      </c>
      <c r="H648" s="61">
        <f t="shared" si="95"/>
        <v>0</v>
      </c>
    </row>
    <row r="649" spans="1:10" ht="14.5" x14ac:dyDescent="0.35">
      <c r="A649" s="59">
        <v>1001</v>
      </c>
      <c r="B649" s="63" t="s">
        <v>1276</v>
      </c>
      <c r="C649" s="60">
        <v>0</v>
      </c>
      <c r="D649" s="61">
        <f t="shared" si="93"/>
        <v>0</v>
      </c>
      <c r="E649" s="60">
        <v>1</v>
      </c>
      <c r="F649" s="61">
        <f t="shared" si="94"/>
        <v>0.49504950495049505</v>
      </c>
      <c r="G649" s="60">
        <v>0</v>
      </c>
      <c r="H649" s="61">
        <f t="shared" si="95"/>
        <v>0</v>
      </c>
    </row>
    <row r="650" spans="1:10" ht="14.5" x14ac:dyDescent="0.35">
      <c r="A650" s="59">
        <v>1101</v>
      </c>
      <c r="B650" s="63" t="s">
        <v>1277</v>
      </c>
      <c r="C650" s="60">
        <v>0</v>
      </c>
      <c r="D650" s="61">
        <f t="shared" si="93"/>
        <v>0</v>
      </c>
      <c r="E650" s="60">
        <v>1</v>
      </c>
      <c r="F650" s="61">
        <f t="shared" si="94"/>
        <v>0.49504950495049505</v>
      </c>
      <c r="G650" s="60">
        <v>0</v>
      </c>
      <c r="H650" s="61">
        <f t="shared" si="95"/>
        <v>0</v>
      </c>
    </row>
    <row r="652" spans="1:10" ht="31.5" customHeight="1" x14ac:dyDescent="0.35">
      <c r="B652" s="88" t="s">
        <v>504</v>
      </c>
      <c r="C652" s="88"/>
      <c r="D652" s="88"/>
      <c r="E652" s="88"/>
      <c r="F652" s="89"/>
      <c r="G652" s="6"/>
    </row>
    <row r="653" spans="1:10" ht="18" customHeight="1" x14ac:dyDescent="0.35">
      <c r="B653" s="5" t="s">
        <v>1238</v>
      </c>
      <c r="C653" s="5"/>
      <c r="D653" s="5"/>
      <c r="E653" s="5"/>
      <c r="F653" s="6"/>
      <c r="G653" s="6"/>
    </row>
    <row r="654" spans="1:10" ht="50.25" customHeight="1" x14ac:dyDescent="0.35">
      <c r="A654" s="50"/>
      <c r="B654" s="50"/>
      <c r="C654" s="116" t="s">
        <v>1228</v>
      </c>
      <c r="D654" s="117"/>
      <c r="E654" s="116" t="s">
        <v>1229</v>
      </c>
      <c r="F654" s="117"/>
      <c r="G654" s="116" t="s">
        <v>1230</v>
      </c>
      <c r="H654" s="117"/>
      <c r="I654" s="116" t="s">
        <v>1231</v>
      </c>
      <c r="J654" s="117"/>
    </row>
    <row r="655" spans="1:10" ht="14.5" x14ac:dyDescent="0.35">
      <c r="A655" s="50"/>
      <c r="B655" s="50"/>
      <c r="C655" s="52" t="s">
        <v>1000</v>
      </c>
      <c r="D655" s="53" t="s">
        <v>1232</v>
      </c>
      <c r="E655" s="52" t="s">
        <v>1000</v>
      </c>
      <c r="F655" s="53" t="s">
        <v>1232</v>
      </c>
      <c r="G655" s="52" t="s">
        <v>1000</v>
      </c>
      <c r="H655" s="53" t="s">
        <v>1232</v>
      </c>
      <c r="I655" s="52" t="s">
        <v>1000</v>
      </c>
      <c r="J655" s="53" t="s">
        <v>1232</v>
      </c>
    </row>
    <row r="656" spans="1:10" ht="14.5" x14ac:dyDescent="0.35">
      <c r="A656" s="67" t="s">
        <v>217</v>
      </c>
      <c r="B656" s="68"/>
      <c r="C656" s="69"/>
      <c r="D656" s="69"/>
      <c r="E656" s="69"/>
      <c r="F656" s="69"/>
      <c r="G656" s="69"/>
      <c r="H656" s="69"/>
      <c r="I656" s="69"/>
      <c r="J656" s="69"/>
    </row>
    <row r="657" spans="1:10" ht="14.5" x14ac:dyDescent="0.35">
      <c r="A657" s="50">
        <v>1</v>
      </c>
      <c r="B657" s="70" t="s">
        <v>219</v>
      </c>
      <c r="C657" s="54">
        <v>54</v>
      </c>
      <c r="D657" s="71">
        <v>67.5</v>
      </c>
      <c r="E657" s="54">
        <v>16</v>
      </c>
      <c r="F657" s="71">
        <v>20</v>
      </c>
      <c r="G657" s="54">
        <v>3</v>
      </c>
      <c r="H657" s="71">
        <v>3.75</v>
      </c>
      <c r="I657" s="54">
        <v>7</v>
      </c>
      <c r="J657" s="71">
        <v>8.75</v>
      </c>
    </row>
    <row r="658" spans="1:10" ht="14.5" x14ac:dyDescent="0.35">
      <c r="A658" s="50">
        <v>2</v>
      </c>
      <c r="B658" s="72" t="s">
        <v>221</v>
      </c>
      <c r="C658" s="56">
        <v>18</v>
      </c>
      <c r="D658" s="71">
        <v>90</v>
      </c>
      <c r="E658" s="56">
        <v>2</v>
      </c>
      <c r="F658" s="71">
        <v>10</v>
      </c>
      <c r="G658" s="56">
        <v>0</v>
      </c>
      <c r="H658" s="71">
        <v>0</v>
      </c>
      <c r="I658" s="56">
        <v>0</v>
      </c>
      <c r="J658" s="71">
        <v>0</v>
      </c>
    </row>
    <row r="659" spans="1:10" ht="14.5" x14ac:dyDescent="0.35">
      <c r="A659" s="50">
        <v>3</v>
      </c>
      <c r="B659" s="72" t="s">
        <v>223</v>
      </c>
      <c r="C659" s="56">
        <v>7</v>
      </c>
      <c r="D659" s="71">
        <v>77.777777777777786</v>
      </c>
      <c r="E659" s="56">
        <v>1</v>
      </c>
      <c r="F659" s="71">
        <v>11.111111111111111</v>
      </c>
      <c r="G659" s="56">
        <v>0</v>
      </c>
      <c r="H659" s="71">
        <v>0</v>
      </c>
      <c r="I659" s="56">
        <v>1</v>
      </c>
      <c r="J659" s="71">
        <v>11.111111111111111</v>
      </c>
    </row>
    <row r="660" spans="1:10" ht="14.5" x14ac:dyDescent="0.35">
      <c r="A660" s="50">
        <v>4</v>
      </c>
      <c r="B660" s="72" t="s">
        <v>225</v>
      </c>
      <c r="C660" s="56">
        <v>16</v>
      </c>
      <c r="D660" s="71">
        <v>80</v>
      </c>
      <c r="E660" s="56">
        <v>3</v>
      </c>
      <c r="F660" s="71">
        <v>15</v>
      </c>
      <c r="G660" s="56">
        <v>0</v>
      </c>
      <c r="H660" s="71">
        <v>0</v>
      </c>
      <c r="I660" s="56">
        <v>1</v>
      </c>
      <c r="J660" s="71">
        <v>5</v>
      </c>
    </row>
    <row r="661" spans="1:10" ht="14.5" x14ac:dyDescent="0.35">
      <c r="A661" s="50">
        <v>5</v>
      </c>
      <c r="B661" s="72" t="s">
        <v>227</v>
      </c>
      <c r="C661" s="56">
        <v>7</v>
      </c>
      <c r="D661" s="71">
        <v>70</v>
      </c>
      <c r="E661" s="56">
        <v>2</v>
      </c>
      <c r="F661" s="71">
        <v>20</v>
      </c>
      <c r="G661" s="56">
        <v>0</v>
      </c>
      <c r="H661" s="71">
        <v>0</v>
      </c>
      <c r="I661" s="56">
        <v>1</v>
      </c>
      <c r="J661" s="71">
        <v>10</v>
      </c>
    </row>
    <row r="662" spans="1:10" ht="14.5" x14ac:dyDescent="0.35">
      <c r="A662" s="50">
        <v>6</v>
      </c>
      <c r="B662" s="72" t="s">
        <v>229</v>
      </c>
      <c r="C662" s="56">
        <v>24</v>
      </c>
      <c r="D662" s="71">
        <v>82.758620689655174</v>
      </c>
      <c r="E662" s="56">
        <v>3</v>
      </c>
      <c r="F662" s="71">
        <v>10.344827586206897</v>
      </c>
      <c r="G662" s="56">
        <v>0</v>
      </c>
      <c r="H662" s="71">
        <v>0</v>
      </c>
      <c r="I662" s="56">
        <v>2</v>
      </c>
      <c r="J662" s="71">
        <v>6.8965517241379306</v>
      </c>
    </row>
    <row r="663" spans="1:10" ht="14.5" x14ac:dyDescent="0.35">
      <c r="A663" s="50">
        <v>7</v>
      </c>
      <c r="B663" s="72" t="s">
        <v>231</v>
      </c>
      <c r="C663" s="56">
        <v>27</v>
      </c>
      <c r="D663" s="71">
        <v>84.375</v>
      </c>
      <c r="E663" s="56">
        <v>4</v>
      </c>
      <c r="F663" s="71">
        <v>12.5</v>
      </c>
      <c r="G663" s="56">
        <v>0</v>
      </c>
      <c r="H663" s="71">
        <v>0</v>
      </c>
      <c r="I663" s="56">
        <v>1</v>
      </c>
      <c r="J663" s="71">
        <v>3.125</v>
      </c>
    </row>
    <row r="664" spans="1:10" ht="14.5" x14ac:dyDescent="0.35">
      <c r="A664" s="50">
        <v>8</v>
      </c>
      <c r="B664" s="72" t="s">
        <v>233</v>
      </c>
      <c r="C664" s="56">
        <v>26</v>
      </c>
      <c r="D664" s="71">
        <v>78.787878787878782</v>
      </c>
      <c r="E664" s="56">
        <v>5</v>
      </c>
      <c r="F664" s="71">
        <v>15.151515151515152</v>
      </c>
      <c r="G664" s="56">
        <v>0</v>
      </c>
      <c r="H664" s="71">
        <v>0</v>
      </c>
      <c r="I664" s="56">
        <v>2</v>
      </c>
      <c r="J664" s="71">
        <v>6.0606060606060606</v>
      </c>
    </row>
    <row r="665" spans="1:10" ht="14.5" x14ac:dyDescent="0.35">
      <c r="A665" s="50">
        <v>9</v>
      </c>
      <c r="B665" s="72" t="s">
        <v>235</v>
      </c>
      <c r="C665" s="56">
        <v>21</v>
      </c>
      <c r="D665" s="71">
        <v>95.454545454545453</v>
      </c>
      <c r="E665" s="56">
        <v>1</v>
      </c>
      <c r="F665" s="71">
        <v>4.5454545454545459</v>
      </c>
      <c r="G665" s="56">
        <v>0</v>
      </c>
      <c r="H665" s="71">
        <v>0</v>
      </c>
      <c r="I665" s="56">
        <v>0</v>
      </c>
      <c r="J665" s="71">
        <v>0</v>
      </c>
    </row>
    <row r="666" spans="1:10" ht="14.5" x14ac:dyDescent="0.35">
      <c r="A666" s="50">
        <v>10</v>
      </c>
      <c r="B666" s="72" t="s">
        <v>237</v>
      </c>
      <c r="C666" s="56">
        <v>18</v>
      </c>
      <c r="D666" s="71">
        <v>100</v>
      </c>
      <c r="E666" s="56">
        <v>0</v>
      </c>
      <c r="F666" s="71">
        <v>0</v>
      </c>
      <c r="G666" s="56">
        <v>0</v>
      </c>
      <c r="H666" s="71">
        <v>0</v>
      </c>
      <c r="I666" s="56">
        <v>0</v>
      </c>
      <c r="J666" s="71">
        <v>0</v>
      </c>
    </row>
    <row r="667" spans="1:10" ht="14.5" x14ac:dyDescent="0.35">
      <c r="A667" s="50">
        <v>11</v>
      </c>
      <c r="B667" s="72" t="s">
        <v>239</v>
      </c>
      <c r="C667" s="56">
        <v>6</v>
      </c>
      <c r="D667" s="71">
        <v>75</v>
      </c>
      <c r="E667" s="56">
        <v>2</v>
      </c>
      <c r="F667" s="71">
        <v>25</v>
      </c>
      <c r="G667" s="56">
        <v>0</v>
      </c>
      <c r="H667" s="71">
        <v>0</v>
      </c>
      <c r="I667" s="56">
        <v>0</v>
      </c>
      <c r="J667" s="71">
        <v>0</v>
      </c>
    </row>
    <row r="668" spans="1:10" ht="14.5" x14ac:dyDescent="0.35">
      <c r="A668" s="50">
        <v>12</v>
      </c>
      <c r="B668" s="72" t="s">
        <v>241</v>
      </c>
      <c r="C668" s="56">
        <v>8</v>
      </c>
      <c r="D668" s="71">
        <v>66.666666666666657</v>
      </c>
      <c r="E668" s="56">
        <v>1</v>
      </c>
      <c r="F668" s="71">
        <v>8.3333333333333321</v>
      </c>
      <c r="G668" s="56">
        <v>1</v>
      </c>
      <c r="H668" s="71">
        <v>8.3333333333333321</v>
      </c>
      <c r="I668" s="56">
        <v>2</v>
      </c>
      <c r="J668" s="71">
        <v>16.666666666666664</v>
      </c>
    </row>
    <row r="669" spans="1:10" ht="14.5" x14ac:dyDescent="0.35">
      <c r="A669" s="50">
        <v>13</v>
      </c>
      <c r="B669" s="72" t="s">
        <v>243</v>
      </c>
      <c r="C669" s="56">
        <v>20</v>
      </c>
      <c r="D669" s="71">
        <v>86.956521739130437</v>
      </c>
      <c r="E669" s="56">
        <v>1</v>
      </c>
      <c r="F669" s="71">
        <v>4.3478260869565215</v>
      </c>
      <c r="G669" s="56">
        <v>0</v>
      </c>
      <c r="H669" s="71">
        <v>0</v>
      </c>
      <c r="I669" s="56">
        <v>2</v>
      </c>
      <c r="J669" s="71">
        <v>8.695652173913043</v>
      </c>
    </row>
    <row r="670" spans="1:10" ht="14.5" x14ac:dyDescent="0.35">
      <c r="A670" s="50">
        <v>14</v>
      </c>
      <c r="B670" s="72" t="s">
        <v>245</v>
      </c>
      <c r="C670" s="56">
        <v>0</v>
      </c>
      <c r="D670" s="71">
        <v>0</v>
      </c>
      <c r="E670" s="56">
        <v>2</v>
      </c>
      <c r="F670" s="71">
        <v>66.666666666666657</v>
      </c>
      <c r="G670" s="56">
        <v>0</v>
      </c>
      <c r="H670" s="71">
        <v>0</v>
      </c>
      <c r="I670" s="56">
        <v>1</v>
      </c>
      <c r="J670" s="71">
        <v>33.333333333333329</v>
      </c>
    </row>
    <row r="671" spans="1:10" ht="14.5" x14ac:dyDescent="0.35">
      <c r="A671" s="50">
        <v>15</v>
      </c>
      <c r="B671" s="72" t="s">
        <v>247</v>
      </c>
      <c r="C671" s="56">
        <v>23</v>
      </c>
      <c r="D671" s="71">
        <v>100</v>
      </c>
      <c r="E671" s="56">
        <v>0</v>
      </c>
      <c r="F671" s="71">
        <v>0</v>
      </c>
      <c r="G671" s="56">
        <v>0</v>
      </c>
      <c r="H671" s="71">
        <v>0</v>
      </c>
      <c r="I671" s="56">
        <v>0</v>
      </c>
      <c r="J671" s="71">
        <v>0</v>
      </c>
    </row>
    <row r="672" spans="1:10" ht="14.5" x14ac:dyDescent="0.35">
      <c r="A672" s="50">
        <v>16</v>
      </c>
      <c r="B672" s="72" t="s">
        <v>249</v>
      </c>
      <c r="C672" s="56">
        <v>3</v>
      </c>
      <c r="D672" s="71">
        <v>100</v>
      </c>
      <c r="E672" s="56">
        <v>0</v>
      </c>
      <c r="F672" s="71">
        <v>0</v>
      </c>
      <c r="G672" s="56">
        <v>0</v>
      </c>
      <c r="H672" s="71">
        <v>0</v>
      </c>
      <c r="I672" s="56">
        <v>0</v>
      </c>
      <c r="J672" s="71">
        <v>0</v>
      </c>
    </row>
    <row r="673" spans="1:10" ht="14.5" x14ac:dyDescent="0.35">
      <c r="A673" s="50">
        <v>17</v>
      </c>
      <c r="B673" s="72" t="s">
        <v>251</v>
      </c>
      <c r="C673" s="56">
        <v>0</v>
      </c>
      <c r="D673" s="71">
        <v>0</v>
      </c>
      <c r="E673" s="56">
        <v>1</v>
      </c>
      <c r="F673" s="71">
        <v>100</v>
      </c>
      <c r="G673" s="56">
        <v>0</v>
      </c>
      <c r="H673" s="71">
        <v>0</v>
      </c>
      <c r="I673" s="56">
        <v>0</v>
      </c>
      <c r="J673" s="71">
        <v>0</v>
      </c>
    </row>
    <row r="674" spans="1:10" ht="14.5" x14ac:dyDescent="0.35">
      <c r="A674" s="50">
        <v>18</v>
      </c>
      <c r="B674" s="72" t="s">
        <v>253</v>
      </c>
      <c r="C674" s="56">
        <v>3</v>
      </c>
      <c r="D674" s="71">
        <v>60</v>
      </c>
      <c r="E674" s="56">
        <v>2</v>
      </c>
      <c r="F674" s="71">
        <v>40</v>
      </c>
      <c r="G674" s="56">
        <v>0</v>
      </c>
      <c r="H674" s="71">
        <v>0</v>
      </c>
      <c r="I674" s="56">
        <v>0</v>
      </c>
      <c r="J674" s="71">
        <v>0</v>
      </c>
    </row>
    <row r="675" spans="1:10" ht="14.5" x14ac:dyDescent="0.35">
      <c r="A675" s="50">
        <v>19</v>
      </c>
      <c r="B675" s="72" t="s">
        <v>255</v>
      </c>
      <c r="C675" s="56">
        <v>8</v>
      </c>
      <c r="D675" s="71">
        <v>80</v>
      </c>
      <c r="E675" s="56">
        <v>2</v>
      </c>
      <c r="F675" s="71">
        <v>20</v>
      </c>
      <c r="G675" s="56">
        <v>0</v>
      </c>
      <c r="H675" s="71">
        <v>0</v>
      </c>
      <c r="I675" s="56">
        <v>0</v>
      </c>
      <c r="J675" s="71">
        <v>0</v>
      </c>
    </row>
    <row r="676" spans="1:10" ht="14.5" x14ac:dyDescent="0.35">
      <c r="A676" s="50">
        <v>20</v>
      </c>
      <c r="B676" s="72" t="s">
        <v>257</v>
      </c>
      <c r="C676" s="56">
        <v>5</v>
      </c>
      <c r="D676" s="71">
        <v>100</v>
      </c>
      <c r="E676" s="56">
        <v>0</v>
      </c>
      <c r="F676" s="71">
        <v>0</v>
      </c>
      <c r="G676" s="56">
        <v>0</v>
      </c>
      <c r="H676" s="71">
        <v>0</v>
      </c>
      <c r="I676" s="56">
        <v>0</v>
      </c>
      <c r="J676" s="71">
        <v>0</v>
      </c>
    </row>
    <row r="677" spans="1:10" ht="14.5" x14ac:dyDescent="0.35">
      <c r="A677" s="50">
        <v>21</v>
      </c>
      <c r="B677" s="72" t="s">
        <v>259</v>
      </c>
      <c r="C677" s="56">
        <v>7</v>
      </c>
      <c r="D677" s="71">
        <v>58.333333333333336</v>
      </c>
      <c r="E677" s="56">
        <v>4</v>
      </c>
      <c r="F677" s="71">
        <v>33.333333333333329</v>
      </c>
      <c r="G677" s="56">
        <v>1</v>
      </c>
      <c r="H677" s="71">
        <v>8.3333333333333321</v>
      </c>
      <c r="I677" s="56">
        <v>0</v>
      </c>
      <c r="J677" s="71">
        <v>0</v>
      </c>
    </row>
    <row r="678" spans="1:10" ht="14.5" x14ac:dyDescent="0.35">
      <c r="A678" s="50">
        <v>22</v>
      </c>
      <c r="B678" s="72" t="s">
        <v>261</v>
      </c>
      <c r="C678" s="56">
        <v>1</v>
      </c>
      <c r="D678" s="71">
        <v>100</v>
      </c>
      <c r="E678" s="56">
        <v>0</v>
      </c>
      <c r="F678" s="71">
        <v>0</v>
      </c>
      <c r="G678" s="56">
        <v>0</v>
      </c>
      <c r="H678" s="71">
        <v>0</v>
      </c>
      <c r="I678" s="56">
        <v>0</v>
      </c>
      <c r="J678" s="71">
        <v>0</v>
      </c>
    </row>
    <row r="679" spans="1:10" ht="14.5" x14ac:dyDescent="0.35">
      <c r="A679" s="50">
        <v>23</v>
      </c>
      <c r="B679" s="72" t="s">
        <v>263</v>
      </c>
      <c r="C679" s="56">
        <v>2</v>
      </c>
      <c r="D679" s="71">
        <v>66.666666666666657</v>
      </c>
      <c r="E679" s="56">
        <v>1</v>
      </c>
      <c r="F679" s="71">
        <v>33.333333333333329</v>
      </c>
      <c r="G679" s="56">
        <v>0</v>
      </c>
      <c r="H679" s="71">
        <v>0</v>
      </c>
      <c r="I679" s="56">
        <v>0</v>
      </c>
      <c r="J679" s="71">
        <v>0</v>
      </c>
    </row>
    <row r="680" spans="1:10" ht="14.5" x14ac:dyDescent="0.35">
      <c r="A680" s="50">
        <v>24</v>
      </c>
      <c r="B680" s="72" t="s">
        <v>265</v>
      </c>
      <c r="C680" s="56">
        <v>1</v>
      </c>
      <c r="D680" s="71">
        <v>100</v>
      </c>
      <c r="E680" s="56">
        <v>0</v>
      </c>
      <c r="F680" s="71">
        <v>0</v>
      </c>
      <c r="G680" s="56">
        <v>0</v>
      </c>
      <c r="H680" s="71">
        <v>0</v>
      </c>
      <c r="I680" s="56">
        <v>0</v>
      </c>
      <c r="J680" s="71">
        <v>0</v>
      </c>
    </row>
    <row r="681" spans="1:10" ht="14.5" x14ac:dyDescent="0.35">
      <c r="A681" s="50">
        <v>25</v>
      </c>
      <c r="B681" s="72" t="s">
        <v>267</v>
      </c>
      <c r="C681" s="56">
        <v>0</v>
      </c>
      <c r="D681" s="71">
        <v>0</v>
      </c>
      <c r="E681" s="56">
        <v>1</v>
      </c>
      <c r="F681" s="71">
        <v>100</v>
      </c>
      <c r="G681" s="56">
        <v>0</v>
      </c>
      <c r="H681" s="71">
        <v>0</v>
      </c>
      <c r="I681" s="56">
        <v>0</v>
      </c>
      <c r="J681" s="71">
        <v>0</v>
      </c>
    </row>
    <row r="682" spans="1:10" ht="14.5" x14ac:dyDescent="0.35">
      <c r="A682" s="50">
        <v>28</v>
      </c>
      <c r="B682" s="72" t="s">
        <v>273</v>
      </c>
      <c r="C682" s="56">
        <v>1</v>
      </c>
      <c r="D682" s="71">
        <v>100</v>
      </c>
      <c r="E682" s="56">
        <v>0</v>
      </c>
      <c r="F682" s="71">
        <v>0</v>
      </c>
      <c r="G682" s="56">
        <v>0</v>
      </c>
      <c r="H682" s="71">
        <v>0</v>
      </c>
      <c r="I682" s="56">
        <v>0</v>
      </c>
      <c r="J682" s="71">
        <v>0</v>
      </c>
    </row>
    <row r="683" spans="1:10" ht="14.5" x14ac:dyDescent="0.35">
      <c r="A683" s="50">
        <v>30</v>
      </c>
      <c r="B683" s="72" t="s">
        <v>277</v>
      </c>
      <c r="C683" s="56">
        <v>1</v>
      </c>
      <c r="D683" s="71">
        <v>100</v>
      </c>
      <c r="E683" s="56">
        <v>0</v>
      </c>
      <c r="F683" s="71">
        <v>0</v>
      </c>
      <c r="G683" s="56">
        <v>0</v>
      </c>
      <c r="H683" s="71">
        <v>0</v>
      </c>
      <c r="I683" s="56">
        <v>0</v>
      </c>
      <c r="J683" s="71">
        <v>0</v>
      </c>
    </row>
    <row r="684" spans="1:10" ht="14.5" x14ac:dyDescent="0.35">
      <c r="A684" s="50">
        <v>31</v>
      </c>
      <c r="B684" s="72" t="s">
        <v>279</v>
      </c>
      <c r="C684" s="56">
        <v>7</v>
      </c>
      <c r="D684" s="71">
        <v>70</v>
      </c>
      <c r="E684" s="56">
        <v>2</v>
      </c>
      <c r="F684" s="71">
        <v>20</v>
      </c>
      <c r="G684" s="56">
        <v>0</v>
      </c>
      <c r="H684" s="71">
        <v>0</v>
      </c>
      <c r="I684" s="56">
        <v>1</v>
      </c>
      <c r="J684" s="71">
        <v>10</v>
      </c>
    </row>
    <row r="685" spans="1:10" ht="14.5" x14ac:dyDescent="0.35">
      <c r="A685" s="50">
        <v>32</v>
      </c>
      <c r="B685" s="72" t="s">
        <v>281</v>
      </c>
      <c r="C685" s="56">
        <v>4</v>
      </c>
      <c r="D685" s="71">
        <v>66.666666666666657</v>
      </c>
      <c r="E685" s="56">
        <v>2</v>
      </c>
      <c r="F685" s="71">
        <v>33.333333333333329</v>
      </c>
      <c r="G685" s="56">
        <v>0</v>
      </c>
      <c r="H685" s="71">
        <v>0</v>
      </c>
      <c r="I685" s="56">
        <v>0</v>
      </c>
      <c r="J685" s="71">
        <v>0</v>
      </c>
    </row>
    <row r="686" spans="1:10" ht="14.5" x14ac:dyDescent="0.35">
      <c r="A686" s="50">
        <v>33</v>
      </c>
      <c r="B686" s="72" t="s">
        <v>283</v>
      </c>
      <c r="C686" s="56">
        <v>2</v>
      </c>
      <c r="D686" s="71">
        <v>50</v>
      </c>
      <c r="E686" s="56">
        <v>1</v>
      </c>
      <c r="F686" s="71">
        <v>25</v>
      </c>
      <c r="G686" s="56">
        <v>0</v>
      </c>
      <c r="H686" s="71">
        <v>0</v>
      </c>
      <c r="I686" s="56">
        <v>1</v>
      </c>
      <c r="J686" s="71">
        <v>25</v>
      </c>
    </row>
    <row r="687" spans="1:10" ht="14.5" x14ac:dyDescent="0.35">
      <c r="A687" s="67" t="s">
        <v>288</v>
      </c>
      <c r="B687" s="68"/>
      <c r="C687" s="69"/>
      <c r="D687" s="69"/>
      <c r="E687" s="69"/>
      <c r="F687" s="69"/>
      <c r="G687" s="69"/>
      <c r="H687" s="69"/>
      <c r="I687" s="69"/>
      <c r="J687" s="69"/>
    </row>
    <row r="688" spans="1:10" ht="14.5" x14ac:dyDescent="0.35">
      <c r="A688" s="50">
        <v>36</v>
      </c>
      <c r="B688" s="72" t="s">
        <v>290</v>
      </c>
      <c r="C688" s="56">
        <v>2</v>
      </c>
      <c r="D688" s="71">
        <v>100</v>
      </c>
      <c r="E688" s="56">
        <v>0</v>
      </c>
      <c r="F688" s="71">
        <v>0</v>
      </c>
      <c r="G688" s="56">
        <v>0</v>
      </c>
      <c r="H688" s="71">
        <v>0</v>
      </c>
      <c r="I688" s="56">
        <v>0</v>
      </c>
      <c r="J688" s="71">
        <v>0</v>
      </c>
    </row>
    <row r="689" spans="1:10" ht="14.5" x14ac:dyDescent="0.35">
      <c r="A689" s="50">
        <v>39</v>
      </c>
      <c r="B689" s="72" t="s">
        <v>296</v>
      </c>
      <c r="C689" s="56">
        <v>1</v>
      </c>
      <c r="D689" s="71">
        <v>50</v>
      </c>
      <c r="E689" s="56">
        <v>1</v>
      </c>
      <c r="F689" s="71">
        <v>50</v>
      </c>
      <c r="G689" s="56">
        <v>0</v>
      </c>
      <c r="H689" s="71">
        <v>0</v>
      </c>
      <c r="I689" s="56">
        <v>0</v>
      </c>
      <c r="J689" s="71">
        <v>0</v>
      </c>
    </row>
    <row r="690" spans="1:10" ht="14.5" x14ac:dyDescent="0.35">
      <c r="A690" s="50">
        <v>40</v>
      </c>
      <c r="B690" s="72" t="s">
        <v>298</v>
      </c>
      <c r="C690" s="56">
        <v>3</v>
      </c>
      <c r="D690" s="71">
        <v>100</v>
      </c>
      <c r="E690" s="56">
        <v>0</v>
      </c>
      <c r="F690" s="71">
        <v>0</v>
      </c>
      <c r="G690" s="56">
        <v>0</v>
      </c>
      <c r="H690" s="71">
        <v>0</v>
      </c>
      <c r="I690" s="56">
        <v>0</v>
      </c>
      <c r="J690" s="71">
        <v>0</v>
      </c>
    </row>
    <row r="691" spans="1:10" ht="14.5" x14ac:dyDescent="0.35">
      <c r="A691" s="50">
        <v>42</v>
      </c>
      <c r="B691" s="72" t="s">
        <v>302</v>
      </c>
      <c r="C691" s="56">
        <v>13</v>
      </c>
      <c r="D691" s="71">
        <v>76.470588235294116</v>
      </c>
      <c r="E691" s="56">
        <v>3</v>
      </c>
      <c r="F691" s="71">
        <v>17.647058823529413</v>
      </c>
      <c r="G691" s="56">
        <v>0</v>
      </c>
      <c r="H691" s="71">
        <v>0</v>
      </c>
      <c r="I691" s="56">
        <v>1</v>
      </c>
      <c r="J691" s="71">
        <v>5.8823529411764701</v>
      </c>
    </row>
    <row r="692" spans="1:10" ht="14.5" x14ac:dyDescent="0.35">
      <c r="A692" s="50">
        <v>43</v>
      </c>
      <c r="B692" s="72" t="s">
        <v>304</v>
      </c>
      <c r="C692" s="56">
        <v>1</v>
      </c>
      <c r="D692" s="71">
        <v>50</v>
      </c>
      <c r="E692" s="56">
        <v>1</v>
      </c>
      <c r="F692" s="71">
        <v>50</v>
      </c>
      <c r="G692" s="56">
        <v>0</v>
      </c>
      <c r="H692" s="71">
        <v>0</v>
      </c>
      <c r="I692" s="56">
        <v>0</v>
      </c>
      <c r="J692" s="71">
        <v>0</v>
      </c>
    </row>
    <row r="693" spans="1:10" ht="14.5" x14ac:dyDescent="0.35">
      <c r="A693" s="50">
        <v>49</v>
      </c>
      <c r="B693" s="72" t="s">
        <v>316</v>
      </c>
      <c r="C693" s="56">
        <v>9</v>
      </c>
      <c r="D693" s="71">
        <v>64.285714285714292</v>
      </c>
      <c r="E693" s="56">
        <v>2</v>
      </c>
      <c r="F693" s="71">
        <v>14.285714285714285</v>
      </c>
      <c r="G693" s="56">
        <v>2</v>
      </c>
      <c r="H693" s="71">
        <v>14.285714285714285</v>
      </c>
      <c r="I693" s="56">
        <v>1</v>
      </c>
      <c r="J693" s="71">
        <v>7.1428571428571423</v>
      </c>
    </row>
    <row r="694" spans="1:10" ht="14.5" x14ac:dyDescent="0.35">
      <c r="A694" s="50">
        <v>50</v>
      </c>
      <c r="B694" s="72" t="s">
        <v>318</v>
      </c>
      <c r="C694" s="56">
        <v>8</v>
      </c>
      <c r="D694" s="71">
        <v>88.888888888888886</v>
      </c>
      <c r="E694" s="56">
        <v>1</v>
      </c>
      <c r="F694" s="71">
        <v>11.111111111111111</v>
      </c>
      <c r="G694" s="56">
        <v>0</v>
      </c>
      <c r="H694" s="71">
        <v>0</v>
      </c>
      <c r="I694" s="56">
        <v>0</v>
      </c>
      <c r="J694" s="71">
        <v>0</v>
      </c>
    </row>
    <row r="695" spans="1:10" ht="14.5" x14ac:dyDescent="0.35">
      <c r="A695" s="50">
        <v>53</v>
      </c>
      <c r="B695" s="72" t="s">
        <v>324</v>
      </c>
      <c r="C695" s="56">
        <v>4</v>
      </c>
      <c r="D695" s="71">
        <v>100</v>
      </c>
      <c r="E695" s="56">
        <v>0</v>
      </c>
      <c r="F695" s="71">
        <v>0</v>
      </c>
      <c r="G695" s="56">
        <v>0</v>
      </c>
      <c r="H695" s="71">
        <v>0</v>
      </c>
      <c r="I695" s="56">
        <v>0</v>
      </c>
      <c r="J695" s="71">
        <v>0</v>
      </c>
    </row>
    <row r="696" spans="1:10" ht="14.5" x14ac:dyDescent="0.35">
      <c r="A696" s="50">
        <v>54</v>
      </c>
      <c r="B696" s="72" t="s">
        <v>326</v>
      </c>
      <c r="C696" s="56">
        <v>4</v>
      </c>
      <c r="D696" s="71">
        <v>100</v>
      </c>
      <c r="E696" s="56">
        <v>0</v>
      </c>
      <c r="F696" s="71">
        <v>0</v>
      </c>
      <c r="G696" s="56">
        <v>0</v>
      </c>
      <c r="H696" s="71">
        <v>0</v>
      </c>
      <c r="I696" s="56">
        <v>0</v>
      </c>
      <c r="J696" s="71">
        <v>0</v>
      </c>
    </row>
    <row r="697" spans="1:10" ht="14.5" x14ac:dyDescent="0.35">
      <c r="A697" s="50">
        <v>55</v>
      </c>
      <c r="B697" s="72" t="s">
        <v>328</v>
      </c>
      <c r="C697" s="56">
        <v>3</v>
      </c>
      <c r="D697" s="71">
        <v>100</v>
      </c>
      <c r="E697" s="56">
        <v>0</v>
      </c>
      <c r="F697" s="71">
        <v>0</v>
      </c>
      <c r="G697" s="56">
        <v>0</v>
      </c>
      <c r="H697" s="71">
        <v>0</v>
      </c>
      <c r="I697" s="56">
        <v>0</v>
      </c>
      <c r="J697" s="71">
        <v>0</v>
      </c>
    </row>
    <row r="698" spans="1:10" ht="14.5" x14ac:dyDescent="0.35">
      <c r="A698" s="50">
        <v>56</v>
      </c>
      <c r="B698" s="72" t="s">
        <v>330</v>
      </c>
      <c r="C698" s="56">
        <v>0</v>
      </c>
      <c r="D698" s="71">
        <v>0</v>
      </c>
      <c r="E698" s="56">
        <v>0</v>
      </c>
      <c r="F698" s="71">
        <v>0</v>
      </c>
      <c r="G698" s="56">
        <v>1</v>
      </c>
      <c r="H698" s="71">
        <v>100</v>
      </c>
      <c r="I698" s="56">
        <v>0</v>
      </c>
      <c r="J698" s="71">
        <v>0</v>
      </c>
    </row>
    <row r="699" spans="1:10" ht="14.5" x14ac:dyDescent="0.35">
      <c r="A699" s="50">
        <v>60</v>
      </c>
      <c r="B699" s="72" t="s">
        <v>338</v>
      </c>
      <c r="C699" s="56">
        <v>4</v>
      </c>
      <c r="D699" s="71">
        <v>100</v>
      </c>
      <c r="E699" s="56">
        <v>0</v>
      </c>
      <c r="F699" s="71">
        <v>0</v>
      </c>
      <c r="G699" s="56">
        <v>0</v>
      </c>
      <c r="H699" s="71">
        <v>0</v>
      </c>
      <c r="I699" s="56">
        <v>0</v>
      </c>
      <c r="J699" s="71">
        <v>0</v>
      </c>
    </row>
    <row r="700" spans="1:10" ht="14.5" x14ac:dyDescent="0.35">
      <c r="A700" s="50">
        <v>63</v>
      </c>
      <c r="B700" s="72" t="s">
        <v>344</v>
      </c>
      <c r="C700" s="56">
        <v>1</v>
      </c>
      <c r="D700" s="71">
        <v>100</v>
      </c>
      <c r="E700" s="56">
        <v>0</v>
      </c>
      <c r="F700" s="71">
        <v>0</v>
      </c>
      <c r="G700" s="56">
        <v>0</v>
      </c>
      <c r="H700" s="71">
        <v>0</v>
      </c>
      <c r="I700" s="56">
        <v>0</v>
      </c>
      <c r="J700" s="71">
        <v>0</v>
      </c>
    </row>
    <row r="701" spans="1:10" ht="14.5" x14ac:dyDescent="0.35">
      <c r="A701" s="50">
        <v>64</v>
      </c>
      <c r="B701" s="72" t="s">
        <v>346</v>
      </c>
      <c r="C701" s="56">
        <v>0</v>
      </c>
      <c r="D701" s="71">
        <v>0</v>
      </c>
      <c r="E701" s="56">
        <v>1</v>
      </c>
      <c r="F701" s="71">
        <v>100</v>
      </c>
      <c r="G701" s="56">
        <v>0</v>
      </c>
      <c r="H701" s="71">
        <v>0</v>
      </c>
      <c r="I701" s="56">
        <v>0</v>
      </c>
      <c r="J701" s="71">
        <v>0</v>
      </c>
    </row>
    <row r="702" spans="1:10" ht="14.5" x14ac:dyDescent="0.35">
      <c r="A702" s="50">
        <v>67</v>
      </c>
      <c r="B702" s="72" t="s">
        <v>352</v>
      </c>
      <c r="C702" s="56">
        <v>0</v>
      </c>
      <c r="D702" s="71">
        <v>0</v>
      </c>
      <c r="E702" s="56">
        <v>0</v>
      </c>
      <c r="F702" s="71">
        <v>0</v>
      </c>
      <c r="G702" s="56">
        <v>0</v>
      </c>
      <c r="H702" s="71">
        <v>0</v>
      </c>
      <c r="I702" s="56">
        <v>1</v>
      </c>
      <c r="J702" s="71">
        <v>100</v>
      </c>
    </row>
    <row r="703" spans="1:10" ht="14.5" x14ac:dyDescent="0.35">
      <c r="A703" s="50">
        <v>78</v>
      </c>
      <c r="B703" s="72" t="s">
        <v>374</v>
      </c>
      <c r="C703" s="56">
        <v>0</v>
      </c>
      <c r="D703" s="71">
        <v>0</v>
      </c>
      <c r="E703" s="56">
        <v>0</v>
      </c>
      <c r="F703" s="71">
        <v>0</v>
      </c>
      <c r="G703" s="56">
        <v>0</v>
      </c>
      <c r="H703" s="71">
        <v>0</v>
      </c>
      <c r="I703" s="56">
        <v>1</v>
      </c>
      <c r="J703" s="71">
        <v>100</v>
      </c>
    </row>
    <row r="704" spans="1:10" ht="14.5" x14ac:dyDescent="0.35">
      <c r="A704" s="50">
        <v>81</v>
      </c>
      <c r="B704" s="72" t="s">
        <v>380</v>
      </c>
      <c r="C704" s="56">
        <v>0</v>
      </c>
      <c r="D704" s="71">
        <v>0</v>
      </c>
      <c r="E704" s="56">
        <v>1</v>
      </c>
      <c r="F704" s="71">
        <v>50</v>
      </c>
      <c r="G704" s="56">
        <v>0</v>
      </c>
      <c r="H704" s="71">
        <v>0</v>
      </c>
      <c r="I704" s="56">
        <v>1</v>
      </c>
      <c r="J704" s="71">
        <v>50</v>
      </c>
    </row>
    <row r="705" spans="1:10" ht="14.5" x14ac:dyDescent="0.35">
      <c r="A705" s="50">
        <v>89</v>
      </c>
      <c r="B705" s="72" t="s">
        <v>396</v>
      </c>
      <c r="C705" s="56">
        <v>0</v>
      </c>
      <c r="D705" s="71">
        <v>0</v>
      </c>
      <c r="E705" s="56">
        <v>1</v>
      </c>
      <c r="F705" s="71">
        <v>100</v>
      </c>
      <c r="G705" s="56">
        <v>0</v>
      </c>
      <c r="H705" s="71">
        <v>0</v>
      </c>
      <c r="I705" s="56">
        <v>0</v>
      </c>
      <c r="J705" s="71">
        <v>0</v>
      </c>
    </row>
    <row r="706" spans="1:10" ht="14.5" x14ac:dyDescent="0.35">
      <c r="A706" s="50">
        <v>91</v>
      </c>
      <c r="B706" s="72" t="s">
        <v>400</v>
      </c>
      <c r="C706" s="56">
        <v>0</v>
      </c>
      <c r="D706" s="71">
        <v>0</v>
      </c>
      <c r="E706" s="56">
        <v>1</v>
      </c>
      <c r="F706" s="71">
        <v>100</v>
      </c>
      <c r="G706" s="56">
        <v>0</v>
      </c>
      <c r="H706" s="71">
        <v>0</v>
      </c>
      <c r="I706" s="56">
        <v>0</v>
      </c>
      <c r="J706" s="71">
        <v>0</v>
      </c>
    </row>
    <row r="707" spans="1:10" ht="14.5" x14ac:dyDescent="0.35">
      <c r="A707" s="73" t="s">
        <v>1233</v>
      </c>
      <c r="B707" s="74"/>
      <c r="C707" s="75"/>
      <c r="D707" s="75"/>
      <c r="E707" s="75"/>
      <c r="F707" s="75"/>
      <c r="G707" s="75"/>
      <c r="H707" s="75"/>
      <c r="I707" s="75"/>
      <c r="J707" s="75"/>
    </row>
    <row r="708" spans="1:10" ht="14.5" x14ac:dyDescent="0.35">
      <c r="A708" s="64" t="s">
        <v>434</v>
      </c>
      <c r="B708" s="72" t="s">
        <v>435</v>
      </c>
      <c r="C708" s="56">
        <v>0</v>
      </c>
      <c r="D708" s="71">
        <v>0</v>
      </c>
      <c r="E708" s="56">
        <v>1</v>
      </c>
      <c r="F708" s="71">
        <v>100</v>
      </c>
      <c r="G708" s="56">
        <v>0</v>
      </c>
      <c r="H708" s="71">
        <v>0</v>
      </c>
      <c r="I708" s="56">
        <v>0</v>
      </c>
      <c r="J708" s="71">
        <v>0</v>
      </c>
    </row>
    <row r="709" spans="1:10" ht="15.75" customHeight="1" x14ac:dyDescent="0.35">
      <c r="A709" s="50"/>
      <c r="B709" s="72" t="s">
        <v>436</v>
      </c>
      <c r="C709" s="56">
        <v>0</v>
      </c>
      <c r="D709" s="71">
        <v>0</v>
      </c>
      <c r="E709" s="56">
        <v>0</v>
      </c>
      <c r="F709" s="71">
        <v>0</v>
      </c>
      <c r="G709" s="56">
        <v>0</v>
      </c>
      <c r="H709" s="71">
        <v>0</v>
      </c>
      <c r="I709" s="56">
        <v>1</v>
      </c>
      <c r="J709" s="71">
        <v>100</v>
      </c>
    </row>
    <row r="710" spans="1:10" ht="14.5" x14ac:dyDescent="0.35">
      <c r="A710" s="50"/>
      <c r="B710" s="72" t="s">
        <v>438</v>
      </c>
      <c r="C710" s="56">
        <v>0</v>
      </c>
      <c r="D710" s="71">
        <v>0</v>
      </c>
      <c r="E710" s="56">
        <v>1</v>
      </c>
      <c r="F710" s="71">
        <v>100</v>
      </c>
      <c r="G710" s="56">
        <v>0</v>
      </c>
      <c r="H710" s="71">
        <v>0</v>
      </c>
      <c r="I710" s="56">
        <v>0</v>
      </c>
      <c r="J710" s="71">
        <v>0</v>
      </c>
    </row>
    <row r="711" spans="1:10" ht="14.5" x14ac:dyDescent="0.35">
      <c r="A711" s="50"/>
      <c r="B711" s="72" t="s">
        <v>439</v>
      </c>
      <c r="C711" s="56">
        <v>0</v>
      </c>
      <c r="D711" s="71">
        <v>0</v>
      </c>
      <c r="E711" s="56">
        <v>1</v>
      </c>
      <c r="F711" s="71">
        <v>100</v>
      </c>
      <c r="G711" s="56">
        <v>0</v>
      </c>
      <c r="H711" s="71">
        <v>0</v>
      </c>
      <c r="I711" s="56">
        <v>0</v>
      </c>
      <c r="J711" s="71">
        <v>0</v>
      </c>
    </row>
    <row r="712" spans="1:10" ht="14.5" x14ac:dyDescent="0.35">
      <c r="A712" s="50"/>
      <c r="B712" s="72" t="s">
        <v>440</v>
      </c>
      <c r="C712" s="56">
        <v>1</v>
      </c>
      <c r="D712" s="71">
        <v>100</v>
      </c>
      <c r="E712" s="56">
        <v>0</v>
      </c>
      <c r="F712" s="71">
        <v>0</v>
      </c>
      <c r="G712" s="56">
        <v>0</v>
      </c>
      <c r="H712" s="71">
        <v>0</v>
      </c>
      <c r="I712" s="56">
        <v>0</v>
      </c>
      <c r="J712" s="71">
        <v>0</v>
      </c>
    </row>
    <row r="713" spans="1:10" ht="14.5" x14ac:dyDescent="0.35">
      <c r="A713" s="50"/>
      <c r="B713" s="72" t="s">
        <v>441</v>
      </c>
      <c r="C713" s="56">
        <v>0</v>
      </c>
      <c r="D713" s="71">
        <v>0</v>
      </c>
      <c r="E713" s="56">
        <v>1</v>
      </c>
      <c r="F713" s="71">
        <v>100</v>
      </c>
      <c r="G713" s="56">
        <v>0</v>
      </c>
      <c r="H713" s="71">
        <v>0</v>
      </c>
      <c r="I713" s="56">
        <v>0</v>
      </c>
      <c r="J713" s="71">
        <v>0</v>
      </c>
    </row>
    <row r="714" spans="1:10" ht="14.5" x14ac:dyDescent="0.35">
      <c r="A714" s="65"/>
      <c r="B714" s="72" t="s">
        <v>443</v>
      </c>
      <c r="C714" s="56">
        <v>1</v>
      </c>
      <c r="D714" s="71">
        <v>100</v>
      </c>
      <c r="E714" s="56">
        <v>0</v>
      </c>
      <c r="F714" s="71">
        <v>0</v>
      </c>
      <c r="G714" s="56">
        <v>0</v>
      </c>
      <c r="H714" s="71">
        <v>0</v>
      </c>
      <c r="I714" s="56">
        <v>0</v>
      </c>
      <c r="J714" s="71">
        <v>0</v>
      </c>
    </row>
    <row r="715" spans="1:10" ht="14.5" x14ac:dyDescent="0.35">
      <c r="A715" s="50"/>
      <c r="B715" s="72" t="s">
        <v>444</v>
      </c>
      <c r="C715" s="56">
        <v>2</v>
      </c>
      <c r="D715" s="71">
        <v>100</v>
      </c>
      <c r="E715" s="56">
        <v>0</v>
      </c>
      <c r="F715" s="71">
        <v>0</v>
      </c>
      <c r="G715" s="56">
        <v>0</v>
      </c>
      <c r="H715" s="71">
        <v>0</v>
      </c>
      <c r="I715" s="56">
        <v>0</v>
      </c>
      <c r="J715" s="71">
        <v>0</v>
      </c>
    </row>
    <row r="716" spans="1:10" ht="14.5" x14ac:dyDescent="0.35">
      <c r="A716" s="50"/>
      <c r="B716" s="72" t="s">
        <v>445</v>
      </c>
      <c r="C716" s="56">
        <v>0</v>
      </c>
      <c r="D716" s="71">
        <v>0</v>
      </c>
      <c r="E716" s="56">
        <v>0</v>
      </c>
      <c r="F716" s="71">
        <v>0</v>
      </c>
      <c r="G716" s="56">
        <v>0</v>
      </c>
      <c r="H716" s="71">
        <v>0</v>
      </c>
      <c r="I716" s="56">
        <v>1</v>
      </c>
      <c r="J716" s="71">
        <v>100</v>
      </c>
    </row>
    <row r="717" spans="1:10" ht="14.5" x14ac:dyDescent="0.35">
      <c r="A717" s="76" t="s">
        <v>447</v>
      </c>
      <c r="B717" s="67"/>
      <c r="C717" s="77"/>
      <c r="D717" s="77"/>
      <c r="E717" s="77"/>
      <c r="F717" s="77"/>
      <c r="G717" s="77"/>
      <c r="H717" s="77"/>
      <c r="I717" s="77"/>
      <c r="J717" s="77"/>
    </row>
    <row r="718" spans="1:10" ht="14.5" x14ac:dyDescent="0.35">
      <c r="A718" s="64" t="s">
        <v>448</v>
      </c>
      <c r="B718" s="72" t="s">
        <v>449</v>
      </c>
      <c r="C718" s="56">
        <v>1</v>
      </c>
      <c r="D718" s="71">
        <v>100</v>
      </c>
      <c r="E718" s="56">
        <v>0</v>
      </c>
      <c r="F718" s="71">
        <v>0</v>
      </c>
      <c r="G718" s="56">
        <v>0</v>
      </c>
      <c r="H718" s="71">
        <v>0</v>
      </c>
      <c r="I718" s="56">
        <v>0</v>
      </c>
      <c r="J718" s="71">
        <v>0</v>
      </c>
    </row>
    <row r="719" spans="1:10" ht="14.5" x14ac:dyDescent="0.35">
      <c r="A719" s="65"/>
      <c r="B719" s="72" t="s">
        <v>450</v>
      </c>
      <c r="C719" s="56">
        <v>1</v>
      </c>
      <c r="D719" s="71">
        <v>100</v>
      </c>
      <c r="E719" s="56">
        <v>0</v>
      </c>
      <c r="F719" s="71">
        <v>0</v>
      </c>
      <c r="G719" s="56">
        <v>0</v>
      </c>
      <c r="H719" s="71">
        <v>0</v>
      </c>
      <c r="I719" s="56">
        <v>0</v>
      </c>
      <c r="J719" s="71">
        <v>0</v>
      </c>
    </row>
    <row r="720" spans="1:10" ht="14.5" x14ac:dyDescent="0.35">
      <c r="A720" s="50"/>
      <c r="B720" s="72" t="s">
        <v>452</v>
      </c>
      <c r="C720" s="56">
        <v>0</v>
      </c>
      <c r="D720" s="71">
        <v>0</v>
      </c>
      <c r="E720" s="56">
        <v>0</v>
      </c>
      <c r="F720" s="71">
        <v>0</v>
      </c>
      <c r="G720" s="56">
        <v>0</v>
      </c>
      <c r="H720" s="71">
        <v>0</v>
      </c>
      <c r="I720" s="56">
        <v>1</v>
      </c>
      <c r="J720" s="71">
        <v>100</v>
      </c>
    </row>
    <row r="721" spans="1:10" ht="14.5" x14ac:dyDescent="0.35">
      <c r="A721" s="50"/>
      <c r="B721" s="72" t="s">
        <v>453</v>
      </c>
      <c r="C721" s="56">
        <v>1</v>
      </c>
      <c r="D721" s="71">
        <v>100</v>
      </c>
      <c r="E721" s="56">
        <v>0</v>
      </c>
      <c r="F721" s="71">
        <v>0</v>
      </c>
      <c r="G721" s="56">
        <v>0</v>
      </c>
      <c r="H721" s="71">
        <v>0</v>
      </c>
      <c r="I721" s="56">
        <v>0</v>
      </c>
      <c r="J721" s="71">
        <v>0</v>
      </c>
    </row>
    <row r="722" spans="1:10" ht="14.5" x14ac:dyDescent="0.35">
      <c r="A722" s="50"/>
      <c r="B722" s="72" t="s">
        <v>454</v>
      </c>
      <c r="C722" s="56">
        <v>1</v>
      </c>
      <c r="D722" s="71">
        <v>100</v>
      </c>
      <c r="E722" s="56">
        <v>0</v>
      </c>
      <c r="F722" s="71">
        <v>0</v>
      </c>
      <c r="G722" s="56">
        <v>0</v>
      </c>
      <c r="H722" s="71">
        <v>0</v>
      </c>
      <c r="I722" s="56">
        <v>0</v>
      </c>
      <c r="J722" s="71">
        <v>0</v>
      </c>
    </row>
    <row r="723" spans="1:10" ht="14.5" x14ac:dyDescent="0.35">
      <c r="A723" s="50"/>
      <c r="B723" s="72" t="s">
        <v>455</v>
      </c>
      <c r="C723" s="56">
        <v>0</v>
      </c>
      <c r="D723" s="71">
        <v>0</v>
      </c>
      <c r="E723" s="56">
        <v>0</v>
      </c>
      <c r="F723" s="71">
        <v>0</v>
      </c>
      <c r="G723" s="56">
        <v>0</v>
      </c>
      <c r="H723" s="71">
        <v>0</v>
      </c>
      <c r="I723" s="56">
        <v>1</v>
      </c>
      <c r="J723" s="71">
        <v>100</v>
      </c>
    </row>
    <row r="724" spans="1:10" ht="14.5" x14ac:dyDescent="0.35">
      <c r="A724" s="50"/>
      <c r="B724" s="72" t="s">
        <v>456</v>
      </c>
      <c r="C724" s="56">
        <v>0</v>
      </c>
      <c r="D724" s="71">
        <v>0</v>
      </c>
      <c r="E724" s="56">
        <v>0</v>
      </c>
      <c r="F724" s="71">
        <v>0</v>
      </c>
      <c r="G724" s="56">
        <v>0</v>
      </c>
      <c r="H724" s="71">
        <v>0</v>
      </c>
      <c r="I724" s="56">
        <v>1</v>
      </c>
      <c r="J724" s="71">
        <v>100</v>
      </c>
    </row>
    <row r="725" spans="1:10" ht="14.5" x14ac:dyDescent="0.35">
      <c r="A725" s="50"/>
      <c r="B725" s="72" t="s">
        <v>457</v>
      </c>
      <c r="C725" s="56">
        <v>0</v>
      </c>
      <c r="D725" s="71">
        <v>0</v>
      </c>
      <c r="E725" s="56">
        <v>0</v>
      </c>
      <c r="F725" s="71">
        <v>0</v>
      </c>
      <c r="G725" s="56">
        <v>0</v>
      </c>
      <c r="H725" s="71">
        <v>0</v>
      </c>
      <c r="I725" s="56">
        <v>1</v>
      </c>
      <c r="J725" s="71">
        <v>100</v>
      </c>
    </row>
    <row r="726" spans="1:10" ht="14.5" x14ac:dyDescent="0.35">
      <c r="A726" s="50"/>
      <c r="B726" s="72" t="s">
        <v>458</v>
      </c>
      <c r="C726" s="56">
        <v>1</v>
      </c>
      <c r="D726" s="71">
        <v>100</v>
      </c>
      <c r="E726" s="56"/>
      <c r="F726" s="71">
        <v>0</v>
      </c>
      <c r="G726" s="56">
        <v>0</v>
      </c>
      <c r="H726" s="71">
        <v>0</v>
      </c>
      <c r="I726" s="56">
        <v>0</v>
      </c>
      <c r="J726" s="71">
        <v>0</v>
      </c>
    </row>
    <row r="727" spans="1:10" ht="14.5" x14ac:dyDescent="0.35">
      <c r="A727" s="76" t="s">
        <v>107</v>
      </c>
      <c r="B727" s="67"/>
      <c r="C727" s="77"/>
      <c r="D727" s="77"/>
      <c r="E727" s="77"/>
      <c r="F727" s="77"/>
      <c r="G727" s="77"/>
      <c r="H727" s="77"/>
      <c r="I727" s="77"/>
      <c r="J727" s="77"/>
    </row>
    <row r="728" spans="1:10" ht="14.5" x14ac:dyDescent="0.35">
      <c r="A728" s="78" t="s">
        <v>460</v>
      </c>
      <c r="B728" s="72" t="s">
        <v>464</v>
      </c>
      <c r="C728" s="56">
        <v>1</v>
      </c>
      <c r="D728" s="71">
        <v>100</v>
      </c>
      <c r="E728" s="56">
        <v>0</v>
      </c>
      <c r="F728" s="71">
        <v>0</v>
      </c>
      <c r="G728" s="56">
        <v>0</v>
      </c>
      <c r="H728" s="71">
        <v>0</v>
      </c>
      <c r="I728" s="56">
        <v>0</v>
      </c>
      <c r="J728" s="71">
        <v>0</v>
      </c>
    </row>
    <row r="729" spans="1:10" ht="14.5" x14ac:dyDescent="0.35">
      <c r="A729" s="50"/>
      <c r="B729" s="72" t="s">
        <v>468</v>
      </c>
      <c r="C729" s="56">
        <v>0</v>
      </c>
      <c r="D729" s="71">
        <v>0</v>
      </c>
      <c r="E729" s="56">
        <v>1</v>
      </c>
      <c r="F729" s="71">
        <v>100</v>
      </c>
      <c r="G729" s="56">
        <v>0</v>
      </c>
      <c r="H729" s="71">
        <v>0</v>
      </c>
      <c r="I729" s="56">
        <v>0</v>
      </c>
      <c r="J729" s="71">
        <v>0</v>
      </c>
    </row>
    <row r="730" spans="1:10" ht="14.5" x14ac:dyDescent="0.35">
      <c r="A730" s="76" t="s">
        <v>108</v>
      </c>
      <c r="B730" s="67"/>
      <c r="C730" s="77"/>
      <c r="D730" s="77"/>
      <c r="E730" s="77"/>
      <c r="F730" s="77"/>
      <c r="G730" s="77"/>
      <c r="H730" s="77"/>
      <c r="I730" s="77"/>
      <c r="J730" s="77"/>
    </row>
    <row r="731" spans="1:10" ht="14.5" x14ac:dyDescent="0.35">
      <c r="A731" s="76" t="s">
        <v>472</v>
      </c>
      <c r="B731" s="67"/>
      <c r="C731" s="77"/>
      <c r="D731" s="77"/>
      <c r="E731" s="77"/>
      <c r="F731" s="77"/>
      <c r="G731" s="77"/>
      <c r="H731" s="77"/>
      <c r="I731" s="77"/>
      <c r="J731" s="77"/>
    </row>
    <row r="732" spans="1:10" ht="14.5" x14ac:dyDescent="0.35">
      <c r="A732" s="64" t="s">
        <v>473</v>
      </c>
      <c r="B732" s="72" t="s">
        <v>474</v>
      </c>
      <c r="C732" s="56">
        <v>0</v>
      </c>
      <c r="D732" s="71">
        <v>0</v>
      </c>
      <c r="E732" s="56">
        <v>1</v>
      </c>
      <c r="F732" s="71">
        <v>100</v>
      </c>
      <c r="G732" s="56">
        <v>0</v>
      </c>
      <c r="H732" s="71">
        <v>0</v>
      </c>
      <c r="I732" s="56">
        <v>0</v>
      </c>
      <c r="J732" s="71">
        <v>0</v>
      </c>
    </row>
    <row r="733" spans="1:10" ht="14.5" x14ac:dyDescent="0.35">
      <c r="A733" s="76" t="s">
        <v>476</v>
      </c>
      <c r="B733" s="67"/>
      <c r="C733" s="77"/>
      <c r="D733" s="77"/>
      <c r="E733" s="77"/>
      <c r="F733" s="77"/>
      <c r="G733" s="77"/>
      <c r="H733" s="77"/>
      <c r="I733" s="77"/>
      <c r="J733" s="77"/>
    </row>
    <row r="734" spans="1:10" ht="14.5" x14ac:dyDescent="0.35">
      <c r="A734" s="64" t="s">
        <v>477</v>
      </c>
      <c r="B734" s="72" t="s">
        <v>478</v>
      </c>
      <c r="C734" s="56">
        <v>0</v>
      </c>
      <c r="D734" s="71">
        <v>0</v>
      </c>
      <c r="E734" s="56">
        <v>0</v>
      </c>
      <c r="F734" s="71">
        <v>0</v>
      </c>
      <c r="G734" s="56">
        <v>0</v>
      </c>
      <c r="H734" s="71">
        <v>0</v>
      </c>
      <c r="I734" s="56">
        <v>1</v>
      </c>
      <c r="J734" s="71">
        <v>100</v>
      </c>
    </row>
    <row r="735" spans="1:10" ht="14.5" x14ac:dyDescent="0.35">
      <c r="A735" s="50"/>
      <c r="B735" s="72" t="s">
        <v>482</v>
      </c>
      <c r="C735" s="56">
        <v>1</v>
      </c>
      <c r="D735" s="71">
        <v>100</v>
      </c>
      <c r="E735" s="56">
        <v>0</v>
      </c>
      <c r="F735" s="71">
        <v>0</v>
      </c>
      <c r="G735" s="56">
        <v>0</v>
      </c>
      <c r="H735" s="71">
        <v>0</v>
      </c>
      <c r="I735" s="56">
        <v>0</v>
      </c>
      <c r="J735" s="71">
        <v>0</v>
      </c>
    </row>
    <row r="736" spans="1:10" ht="14.5" x14ac:dyDescent="0.35">
      <c r="A736" s="76" t="s">
        <v>111</v>
      </c>
      <c r="B736" s="67"/>
      <c r="C736" s="77"/>
      <c r="D736" s="77"/>
      <c r="E736" s="77"/>
      <c r="F736" s="77"/>
      <c r="G736" s="77"/>
      <c r="H736" s="77"/>
      <c r="I736" s="77"/>
      <c r="J736" s="77"/>
    </row>
    <row r="737" spans="1:10" ht="14.5" x14ac:dyDescent="0.35">
      <c r="A737" s="76" t="s">
        <v>112</v>
      </c>
      <c r="B737" s="67"/>
      <c r="C737" s="77"/>
      <c r="D737" s="77"/>
      <c r="E737" s="77"/>
      <c r="F737" s="77"/>
      <c r="G737" s="77"/>
      <c r="H737" s="77"/>
      <c r="I737" s="77"/>
      <c r="J737" s="77"/>
    </row>
    <row r="738" spans="1:10" ht="14.5" x14ac:dyDescent="0.35">
      <c r="A738" s="76" t="s">
        <v>488</v>
      </c>
      <c r="B738" s="67"/>
      <c r="C738" s="77"/>
      <c r="D738" s="77"/>
      <c r="E738" s="77"/>
      <c r="F738" s="77"/>
      <c r="G738" s="77"/>
      <c r="H738" s="77"/>
      <c r="I738" s="77"/>
      <c r="J738" s="77"/>
    </row>
    <row r="739" spans="1:10" ht="14.5" x14ac:dyDescent="0.35">
      <c r="A739" s="64" t="s">
        <v>489</v>
      </c>
      <c r="B739" s="72" t="s">
        <v>491</v>
      </c>
      <c r="C739" s="56">
        <v>0</v>
      </c>
      <c r="D739" s="71">
        <v>0</v>
      </c>
      <c r="E739" s="56">
        <v>1</v>
      </c>
      <c r="F739" s="71">
        <v>100</v>
      </c>
      <c r="G739" s="56">
        <v>0</v>
      </c>
      <c r="H739" s="71">
        <v>0</v>
      </c>
      <c r="I739" s="56">
        <v>0</v>
      </c>
      <c r="J739" s="71">
        <v>0</v>
      </c>
    </row>
    <row r="740" spans="1:10" ht="14.5" x14ac:dyDescent="0.35">
      <c r="A740" s="76" t="s">
        <v>116</v>
      </c>
      <c r="B740" s="67"/>
      <c r="C740" s="77"/>
      <c r="D740" s="77"/>
      <c r="E740" s="77"/>
      <c r="F740" s="77"/>
      <c r="G740" s="77"/>
      <c r="H740" s="77"/>
      <c r="I740" s="77"/>
      <c r="J740" s="77"/>
    </row>
    <row r="741" spans="1:10" ht="14.5" x14ac:dyDescent="0.35">
      <c r="A741" s="76" t="s">
        <v>117</v>
      </c>
      <c r="B741" s="67"/>
      <c r="C741" s="77"/>
      <c r="D741" s="77"/>
      <c r="E741" s="77"/>
      <c r="F741" s="77"/>
      <c r="G741" s="77"/>
      <c r="H741" s="77"/>
      <c r="I741" s="77"/>
      <c r="J741" s="77"/>
    </row>
    <row r="742" spans="1:10" ht="14.5" x14ac:dyDescent="0.35">
      <c r="A742" s="64" t="s">
        <v>495</v>
      </c>
      <c r="B742" s="72" t="s">
        <v>496</v>
      </c>
      <c r="C742" s="56">
        <v>1</v>
      </c>
      <c r="D742" s="71">
        <v>100</v>
      </c>
      <c r="E742" s="56">
        <v>0</v>
      </c>
      <c r="F742" s="71">
        <v>0</v>
      </c>
      <c r="G742" s="56">
        <v>0</v>
      </c>
      <c r="H742" s="71">
        <v>0</v>
      </c>
      <c r="I742" s="56">
        <v>0</v>
      </c>
      <c r="J742" s="71">
        <v>0</v>
      </c>
    </row>
    <row r="743" spans="1:10" ht="14.5" x14ac:dyDescent="0.35">
      <c r="A743" s="65"/>
      <c r="B743" s="65"/>
      <c r="C743" s="66"/>
      <c r="D743" s="66"/>
      <c r="E743" s="66"/>
      <c r="F743" s="66"/>
      <c r="G743" s="66"/>
      <c r="H743" s="66"/>
      <c r="I743" s="66"/>
      <c r="J743" s="66"/>
    </row>
    <row r="744" spans="1:10" ht="14.5" x14ac:dyDescent="0.35">
      <c r="A744" s="50" t="s">
        <v>1234</v>
      </c>
      <c r="B744" s="50"/>
      <c r="C744" s="56">
        <v>320</v>
      </c>
      <c r="D744" s="71">
        <v>78.817733990147786</v>
      </c>
      <c r="E744" s="56">
        <v>59</v>
      </c>
      <c r="F744" s="71">
        <v>14.532019704433496</v>
      </c>
      <c r="G744" s="56">
        <v>5</v>
      </c>
      <c r="H744" s="71">
        <v>1.2315270935960592</v>
      </c>
      <c r="I744" s="56">
        <v>22</v>
      </c>
      <c r="J744" s="71">
        <v>5.4187192118226601</v>
      </c>
    </row>
    <row r="745" spans="1:10" ht="14.5" x14ac:dyDescent="0.35">
      <c r="A745" s="50" t="s">
        <v>1235</v>
      </c>
      <c r="B745" s="50"/>
      <c r="C745" s="56">
        <v>53</v>
      </c>
      <c r="D745" s="71">
        <v>72.602739726027394</v>
      </c>
      <c r="E745" s="56">
        <v>12</v>
      </c>
      <c r="F745" s="71">
        <v>16.43835616438356</v>
      </c>
      <c r="G745" s="56">
        <v>3</v>
      </c>
      <c r="H745" s="71">
        <v>4.10958904109589</v>
      </c>
      <c r="I745" s="56">
        <v>5</v>
      </c>
      <c r="J745" s="71">
        <v>6.8493150684931505</v>
      </c>
    </row>
    <row r="746" spans="1:10" ht="14.5" x14ac:dyDescent="0.35">
      <c r="A746" s="50" t="s">
        <v>1236</v>
      </c>
      <c r="B746" s="50"/>
      <c r="C746" s="56">
        <v>12</v>
      </c>
      <c r="D746" s="71">
        <v>46.153846153846153</v>
      </c>
      <c r="E746" s="56">
        <v>7</v>
      </c>
      <c r="F746" s="71">
        <v>26.923076923076923</v>
      </c>
      <c r="G746" s="56">
        <v>0</v>
      </c>
      <c r="H746" s="71">
        <v>0</v>
      </c>
      <c r="I746" s="56">
        <v>7</v>
      </c>
      <c r="J746" s="71">
        <v>26.923076923076923</v>
      </c>
    </row>
    <row r="747" spans="1:10" ht="14.5" x14ac:dyDescent="0.35">
      <c r="A747" s="50" t="s">
        <v>1237</v>
      </c>
      <c r="B747" s="50"/>
      <c r="C747" s="56">
        <v>385</v>
      </c>
      <c r="D747" s="71">
        <v>76.237623762376245</v>
      </c>
      <c r="E747" s="56">
        <v>78</v>
      </c>
      <c r="F747" s="71">
        <v>15.445544554455445</v>
      </c>
      <c r="G747" s="56">
        <v>8</v>
      </c>
      <c r="H747" s="71">
        <v>1.5841584158415842</v>
      </c>
      <c r="I747" s="56">
        <v>34</v>
      </c>
      <c r="J747" s="71">
        <v>6.7326732673267333</v>
      </c>
    </row>
    <row r="748" spans="1:10" ht="14.5" x14ac:dyDescent="0.35">
      <c r="A748" s="65"/>
      <c r="B748" s="65"/>
      <c r="C748" s="66"/>
      <c r="D748" s="82"/>
      <c r="E748" s="66"/>
      <c r="F748" s="82"/>
      <c r="G748" s="66"/>
      <c r="H748" s="82"/>
      <c r="I748" s="66"/>
      <c r="J748" s="82"/>
    </row>
    <row r="749" spans="1:10" ht="37.5" customHeight="1" x14ac:dyDescent="0.35">
      <c r="A749" s="65"/>
      <c r="B749" s="88" t="s">
        <v>504</v>
      </c>
      <c r="C749" s="88"/>
      <c r="D749" s="88"/>
      <c r="E749" s="88"/>
      <c r="F749" s="89"/>
      <c r="G749" s="66"/>
      <c r="H749" s="82"/>
      <c r="I749" s="66"/>
      <c r="J749" s="82"/>
    </row>
    <row r="750" spans="1:10" ht="14.5" x14ac:dyDescent="0.35">
      <c r="A750" s="65"/>
      <c r="B750" s="65" t="s">
        <v>1240</v>
      </c>
      <c r="C750" s="66"/>
      <c r="D750" s="82"/>
      <c r="E750" s="66"/>
      <c r="F750" s="82"/>
      <c r="G750" s="66"/>
      <c r="H750" s="82"/>
      <c r="I750" s="66"/>
      <c r="J750" s="82"/>
    </row>
    <row r="751" spans="1:10" ht="14.5" x14ac:dyDescent="0.35">
      <c r="C751" s="2"/>
      <c r="D751" s="2"/>
      <c r="E751" s="2"/>
      <c r="F751" s="2"/>
      <c r="G751" s="2"/>
      <c r="H751" s="2"/>
      <c r="I751" s="2"/>
      <c r="J751" s="2"/>
    </row>
    <row r="752" spans="1:10" ht="48" customHeight="1" x14ac:dyDescent="0.35">
      <c r="A752" s="7"/>
      <c r="B752" s="50"/>
      <c r="C752" s="116" t="s">
        <v>1228</v>
      </c>
      <c r="D752" s="117"/>
      <c r="E752" s="116" t="s">
        <v>1229</v>
      </c>
      <c r="F752" s="117"/>
      <c r="G752" s="116" t="s">
        <v>1230</v>
      </c>
      <c r="H752" s="117"/>
      <c r="I752" s="116" t="s">
        <v>1231</v>
      </c>
      <c r="J752" s="117"/>
    </row>
    <row r="753" spans="1:10" ht="14.5" x14ac:dyDescent="0.35">
      <c r="A753" s="7"/>
      <c r="B753" s="50"/>
      <c r="C753" s="52" t="s">
        <v>1000</v>
      </c>
      <c r="D753" s="53" t="s">
        <v>1001</v>
      </c>
      <c r="E753" s="52" t="s">
        <v>1000</v>
      </c>
      <c r="F753" s="53" t="s">
        <v>1001</v>
      </c>
      <c r="G753" s="52" t="s">
        <v>1000</v>
      </c>
      <c r="H753" s="53" t="s">
        <v>1001</v>
      </c>
      <c r="I753" s="52" t="s">
        <v>1000</v>
      </c>
      <c r="J753" s="53" t="s">
        <v>1001</v>
      </c>
    </row>
    <row r="754" spans="1:10" ht="14.5" x14ac:dyDescent="0.35">
      <c r="A754" s="79" t="s">
        <v>288</v>
      </c>
      <c r="B754" s="67"/>
      <c r="C754" s="77"/>
      <c r="D754" s="77"/>
      <c r="E754" s="77"/>
      <c r="F754" s="77"/>
      <c r="G754" s="77"/>
      <c r="H754" s="77"/>
      <c r="I754" s="77"/>
      <c r="J754" s="77"/>
    </row>
    <row r="755" spans="1:10" ht="14.5" x14ac:dyDescent="0.35">
      <c r="A755" s="50">
        <v>36</v>
      </c>
      <c r="B755" s="72" t="s">
        <v>290</v>
      </c>
      <c r="C755" s="56">
        <v>2</v>
      </c>
      <c r="D755" s="71">
        <v>100</v>
      </c>
      <c r="E755" s="56">
        <v>0</v>
      </c>
      <c r="F755" s="71">
        <v>0</v>
      </c>
      <c r="G755" s="56">
        <v>0</v>
      </c>
      <c r="H755" s="71">
        <v>0</v>
      </c>
      <c r="I755" s="56">
        <v>0</v>
      </c>
      <c r="J755" s="71">
        <v>0</v>
      </c>
    </row>
    <row r="756" spans="1:10" ht="14.5" x14ac:dyDescent="0.35">
      <c r="A756" s="50">
        <v>37</v>
      </c>
      <c r="B756" s="72" t="s">
        <v>292</v>
      </c>
      <c r="C756" s="56">
        <v>0</v>
      </c>
      <c r="D756" s="71">
        <v>0</v>
      </c>
      <c r="E756" s="56">
        <v>0</v>
      </c>
      <c r="F756" s="71">
        <v>0</v>
      </c>
      <c r="G756" s="56">
        <v>1</v>
      </c>
      <c r="H756" s="71">
        <v>100</v>
      </c>
      <c r="I756" s="56">
        <v>0</v>
      </c>
      <c r="J756" s="71">
        <v>0</v>
      </c>
    </row>
    <row r="757" spans="1:10" ht="14.5" x14ac:dyDescent="0.35">
      <c r="A757" s="50">
        <v>38</v>
      </c>
      <c r="B757" s="72" t="s">
        <v>294</v>
      </c>
      <c r="C757" s="56">
        <v>1</v>
      </c>
      <c r="D757" s="71">
        <v>100</v>
      </c>
      <c r="E757" s="56">
        <v>0</v>
      </c>
      <c r="F757" s="71">
        <v>0</v>
      </c>
      <c r="G757" s="56">
        <v>0</v>
      </c>
      <c r="H757" s="71">
        <v>0</v>
      </c>
      <c r="I757" s="56">
        <v>0</v>
      </c>
      <c r="J757" s="71">
        <v>0</v>
      </c>
    </row>
    <row r="758" spans="1:10" ht="14.5" x14ac:dyDescent="0.35">
      <c r="A758" s="50">
        <v>39</v>
      </c>
      <c r="B758" s="72" t="s">
        <v>296</v>
      </c>
      <c r="C758" s="56">
        <v>2</v>
      </c>
      <c r="D758" s="71">
        <v>66.666666666666657</v>
      </c>
      <c r="E758" s="56">
        <v>1</v>
      </c>
      <c r="F758" s="71">
        <v>33.333333333333329</v>
      </c>
      <c r="G758" s="56">
        <v>0</v>
      </c>
      <c r="H758" s="71">
        <v>0</v>
      </c>
      <c r="I758" s="56">
        <v>0</v>
      </c>
      <c r="J758" s="71">
        <v>0</v>
      </c>
    </row>
    <row r="759" spans="1:10" ht="14.5" x14ac:dyDescent="0.35">
      <c r="A759" s="50">
        <v>40</v>
      </c>
      <c r="B759" s="72" t="s">
        <v>298</v>
      </c>
      <c r="C759" s="56">
        <v>4</v>
      </c>
      <c r="D759" s="71">
        <v>100</v>
      </c>
      <c r="E759" s="56">
        <v>0</v>
      </c>
      <c r="F759" s="71">
        <v>0</v>
      </c>
      <c r="G759" s="56">
        <v>0</v>
      </c>
      <c r="H759" s="71">
        <v>0</v>
      </c>
      <c r="I759" s="56">
        <v>0</v>
      </c>
      <c r="J759" s="71">
        <v>0</v>
      </c>
    </row>
    <row r="760" spans="1:10" ht="14.5" x14ac:dyDescent="0.35">
      <c r="A760" s="50">
        <v>42</v>
      </c>
      <c r="B760" s="72" t="s">
        <v>302</v>
      </c>
      <c r="C760" s="56">
        <v>33</v>
      </c>
      <c r="D760" s="71">
        <v>84.615384615384613</v>
      </c>
      <c r="E760" s="56">
        <v>4</v>
      </c>
      <c r="F760" s="71">
        <v>10.256410256410255</v>
      </c>
      <c r="G760" s="56">
        <v>0</v>
      </c>
      <c r="H760" s="71">
        <v>0</v>
      </c>
      <c r="I760" s="56">
        <v>2</v>
      </c>
      <c r="J760" s="71">
        <v>5.1282051282051277</v>
      </c>
    </row>
    <row r="761" spans="1:10" ht="14.5" x14ac:dyDescent="0.35">
      <c r="A761" s="50">
        <v>43</v>
      </c>
      <c r="B761" s="72" t="s">
        <v>304</v>
      </c>
      <c r="C761" s="56">
        <v>3</v>
      </c>
      <c r="D761" s="71">
        <v>75</v>
      </c>
      <c r="E761" s="56">
        <v>1</v>
      </c>
      <c r="F761" s="71">
        <v>25</v>
      </c>
      <c r="G761" s="56">
        <v>0</v>
      </c>
      <c r="H761" s="71">
        <v>0</v>
      </c>
      <c r="I761" s="56">
        <v>0</v>
      </c>
      <c r="J761" s="71">
        <v>0</v>
      </c>
    </row>
    <row r="762" spans="1:10" ht="14.5" x14ac:dyDescent="0.35">
      <c r="A762" s="50">
        <v>44</v>
      </c>
      <c r="B762" s="72" t="s">
        <v>306</v>
      </c>
      <c r="C762" s="56">
        <v>2</v>
      </c>
      <c r="D762" s="71">
        <v>100</v>
      </c>
      <c r="E762" s="56">
        <v>0</v>
      </c>
      <c r="F762" s="71">
        <v>0</v>
      </c>
      <c r="G762" s="56">
        <v>0</v>
      </c>
      <c r="H762" s="71">
        <v>0</v>
      </c>
      <c r="I762" s="56">
        <v>0</v>
      </c>
      <c r="J762" s="71">
        <v>0</v>
      </c>
    </row>
    <row r="763" spans="1:10" ht="14.5" x14ac:dyDescent="0.35">
      <c r="A763" s="50">
        <v>46</v>
      </c>
      <c r="B763" s="72" t="s">
        <v>310</v>
      </c>
      <c r="C763" s="56">
        <v>1</v>
      </c>
      <c r="D763" s="71">
        <v>100</v>
      </c>
      <c r="E763" s="56">
        <v>0</v>
      </c>
      <c r="F763" s="71">
        <v>0</v>
      </c>
      <c r="G763" s="56">
        <v>0</v>
      </c>
      <c r="H763" s="71">
        <v>0</v>
      </c>
      <c r="I763" s="56">
        <v>0</v>
      </c>
      <c r="J763" s="71">
        <v>0</v>
      </c>
    </row>
    <row r="764" spans="1:10" ht="14.5" x14ac:dyDescent="0.35">
      <c r="A764" s="50">
        <v>47</v>
      </c>
      <c r="B764" s="72" t="s">
        <v>312</v>
      </c>
      <c r="C764" s="56">
        <v>0</v>
      </c>
      <c r="D764" s="71">
        <v>0</v>
      </c>
      <c r="E764" s="56">
        <v>0</v>
      </c>
      <c r="F764" s="71">
        <v>0</v>
      </c>
      <c r="G764" s="56">
        <v>1</v>
      </c>
      <c r="H764" s="71">
        <v>100</v>
      </c>
      <c r="I764" s="56">
        <v>0</v>
      </c>
      <c r="J764" s="71">
        <v>0</v>
      </c>
    </row>
    <row r="765" spans="1:10" ht="14.5" x14ac:dyDescent="0.35">
      <c r="A765" s="50">
        <v>48</v>
      </c>
      <c r="B765" s="72" t="s">
        <v>314</v>
      </c>
      <c r="C765" s="56">
        <v>1</v>
      </c>
      <c r="D765" s="71">
        <v>100</v>
      </c>
      <c r="E765" s="56">
        <v>0</v>
      </c>
      <c r="F765" s="71">
        <v>0</v>
      </c>
      <c r="G765" s="56">
        <v>0</v>
      </c>
      <c r="H765" s="71">
        <v>0</v>
      </c>
      <c r="I765" s="56">
        <v>0</v>
      </c>
      <c r="J765" s="71">
        <v>0</v>
      </c>
    </row>
    <row r="766" spans="1:10" ht="14.5" x14ac:dyDescent="0.35">
      <c r="A766" s="50">
        <v>49</v>
      </c>
      <c r="B766" s="72" t="s">
        <v>316</v>
      </c>
      <c r="C766" s="56">
        <v>27</v>
      </c>
      <c r="D766" s="71">
        <v>79.411764705882348</v>
      </c>
      <c r="E766" s="56">
        <v>4</v>
      </c>
      <c r="F766" s="71">
        <v>11.76470588235294</v>
      </c>
      <c r="G766" s="56">
        <v>2</v>
      </c>
      <c r="H766" s="71">
        <v>5.8823529411764701</v>
      </c>
      <c r="I766" s="56">
        <v>1</v>
      </c>
      <c r="J766" s="71">
        <v>2.9411764705882351</v>
      </c>
    </row>
    <row r="767" spans="1:10" ht="14.5" x14ac:dyDescent="0.35">
      <c r="A767" s="50">
        <v>50</v>
      </c>
      <c r="B767" s="72" t="s">
        <v>318</v>
      </c>
      <c r="C767" s="56">
        <v>11</v>
      </c>
      <c r="D767" s="71">
        <v>91.666666666666657</v>
      </c>
      <c r="E767" s="56">
        <v>1</v>
      </c>
      <c r="F767" s="71">
        <v>8.3333333333333321</v>
      </c>
      <c r="G767" s="56">
        <v>0</v>
      </c>
      <c r="H767" s="71">
        <v>0</v>
      </c>
      <c r="I767" s="56">
        <v>0</v>
      </c>
      <c r="J767" s="71">
        <v>0</v>
      </c>
    </row>
    <row r="768" spans="1:10" ht="14.5" x14ac:dyDescent="0.35">
      <c r="A768" s="50">
        <v>52</v>
      </c>
      <c r="B768" s="72" t="s">
        <v>322</v>
      </c>
      <c r="C768" s="56">
        <v>1</v>
      </c>
      <c r="D768" s="71">
        <v>50</v>
      </c>
      <c r="E768" s="56">
        <v>1</v>
      </c>
      <c r="F768" s="71">
        <v>50</v>
      </c>
      <c r="G768" s="56">
        <v>0</v>
      </c>
      <c r="H768" s="71">
        <v>0</v>
      </c>
      <c r="I768" s="56">
        <v>0</v>
      </c>
      <c r="J768" s="71">
        <v>0</v>
      </c>
    </row>
    <row r="769" spans="1:10" ht="14.5" x14ac:dyDescent="0.35">
      <c r="A769" s="50">
        <v>53</v>
      </c>
      <c r="B769" s="72" t="s">
        <v>324</v>
      </c>
      <c r="C769" s="56">
        <v>9</v>
      </c>
      <c r="D769" s="71">
        <v>100</v>
      </c>
      <c r="E769" s="56">
        <v>0</v>
      </c>
      <c r="F769" s="71">
        <v>0</v>
      </c>
      <c r="G769" s="56">
        <v>0</v>
      </c>
      <c r="H769" s="71">
        <v>0</v>
      </c>
      <c r="I769" s="56">
        <v>0</v>
      </c>
      <c r="J769" s="71">
        <v>0</v>
      </c>
    </row>
    <row r="770" spans="1:10" ht="14.5" x14ac:dyDescent="0.35">
      <c r="A770" s="50">
        <v>54</v>
      </c>
      <c r="B770" s="72" t="s">
        <v>326</v>
      </c>
      <c r="C770" s="56">
        <v>6</v>
      </c>
      <c r="D770" s="71">
        <v>100</v>
      </c>
      <c r="E770" s="56">
        <v>0</v>
      </c>
      <c r="F770" s="71">
        <v>0</v>
      </c>
      <c r="G770" s="56">
        <v>0</v>
      </c>
      <c r="H770" s="71">
        <v>0</v>
      </c>
      <c r="I770" s="56">
        <v>0</v>
      </c>
      <c r="J770" s="71">
        <v>0</v>
      </c>
    </row>
    <row r="771" spans="1:10" ht="14.5" x14ac:dyDescent="0.35">
      <c r="A771" s="50">
        <v>55</v>
      </c>
      <c r="B771" s="72" t="s">
        <v>328</v>
      </c>
      <c r="C771" s="56">
        <v>5</v>
      </c>
      <c r="D771" s="71">
        <v>100</v>
      </c>
      <c r="E771" s="56">
        <v>0</v>
      </c>
      <c r="F771" s="71">
        <v>0</v>
      </c>
      <c r="G771" s="56">
        <v>0</v>
      </c>
      <c r="H771" s="71">
        <v>0</v>
      </c>
      <c r="I771" s="56">
        <v>0</v>
      </c>
      <c r="J771" s="71">
        <v>0</v>
      </c>
    </row>
    <row r="772" spans="1:10" ht="14.5" x14ac:dyDescent="0.35">
      <c r="A772" s="50">
        <v>56</v>
      </c>
      <c r="B772" s="72" t="s">
        <v>330</v>
      </c>
      <c r="C772" s="56">
        <v>1</v>
      </c>
      <c r="D772" s="71">
        <v>50</v>
      </c>
      <c r="E772" s="56">
        <v>1</v>
      </c>
      <c r="F772" s="71">
        <v>50</v>
      </c>
      <c r="G772" s="56">
        <v>0</v>
      </c>
      <c r="H772" s="71">
        <v>0</v>
      </c>
      <c r="I772" s="56">
        <v>0</v>
      </c>
      <c r="J772" s="71">
        <v>0</v>
      </c>
    </row>
    <row r="773" spans="1:10" ht="14.5" x14ac:dyDescent="0.35">
      <c r="A773" s="50">
        <v>57</v>
      </c>
      <c r="B773" s="72" t="s">
        <v>332</v>
      </c>
      <c r="C773" s="56">
        <v>1</v>
      </c>
      <c r="D773" s="71">
        <v>100</v>
      </c>
      <c r="E773" s="56">
        <v>0</v>
      </c>
      <c r="F773" s="71">
        <v>0</v>
      </c>
      <c r="G773" s="56">
        <v>0</v>
      </c>
      <c r="H773" s="71">
        <v>0</v>
      </c>
      <c r="I773" s="56">
        <v>0</v>
      </c>
      <c r="J773" s="71">
        <v>0</v>
      </c>
    </row>
    <row r="774" spans="1:10" ht="14.5" x14ac:dyDescent="0.35">
      <c r="A774" s="50">
        <v>59</v>
      </c>
      <c r="B774" s="72" t="s">
        <v>336</v>
      </c>
      <c r="C774" s="56">
        <v>1</v>
      </c>
      <c r="D774" s="71">
        <v>100</v>
      </c>
      <c r="E774" s="56">
        <v>0</v>
      </c>
      <c r="F774" s="71">
        <v>0</v>
      </c>
      <c r="G774" s="56">
        <v>0</v>
      </c>
      <c r="H774" s="71">
        <v>0</v>
      </c>
      <c r="I774" s="56">
        <v>0</v>
      </c>
      <c r="J774" s="71">
        <v>0</v>
      </c>
    </row>
    <row r="775" spans="1:10" ht="14.5" x14ac:dyDescent="0.35">
      <c r="A775" s="50">
        <v>60</v>
      </c>
      <c r="B775" s="72" t="s">
        <v>338</v>
      </c>
      <c r="C775" s="56">
        <v>11</v>
      </c>
      <c r="D775" s="71">
        <v>91.666666666666657</v>
      </c>
      <c r="E775" s="56">
        <v>1</v>
      </c>
      <c r="F775" s="71">
        <v>8.3333333333333321</v>
      </c>
      <c r="G775" s="56">
        <v>0</v>
      </c>
      <c r="H775" s="71">
        <v>0</v>
      </c>
      <c r="I775" s="56">
        <v>0</v>
      </c>
      <c r="J775" s="71">
        <v>0</v>
      </c>
    </row>
    <row r="776" spans="1:10" ht="14.5" x14ac:dyDescent="0.35">
      <c r="A776" s="50">
        <v>62</v>
      </c>
      <c r="B776" s="72" t="s">
        <v>342</v>
      </c>
      <c r="C776" s="56">
        <v>1</v>
      </c>
      <c r="D776" s="71">
        <v>100</v>
      </c>
      <c r="E776" s="56">
        <v>0</v>
      </c>
      <c r="F776" s="71">
        <v>0</v>
      </c>
      <c r="G776" s="56">
        <v>0</v>
      </c>
      <c r="H776" s="71">
        <v>0</v>
      </c>
      <c r="I776" s="56">
        <v>0</v>
      </c>
      <c r="J776" s="71">
        <v>0</v>
      </c>
    </row>
    <row r="777" spans="1:10" ht="14.5" x14ac:dyDescent="0.35">
      <c r="A777" s="50">
        <v>63</v>
      </c>
      <c r="B777" s="72" t="s">
        <v>344</v>
      </c>
      <c r="C777" s="56">
        <v>1</v>
      </c>
      <c r="D777" s="71">
        <v>100</v>
      </c>
      <c r="E777" s="56">
        <v>0</v>
      </c>
      <c r="F777" s="71">
        <v>0</v>
      </c>
      <c r="G777" s="56">
        <v>0</v>
      </c>
      <c r="H777" s="71">
        <v>0</v>
      </c>
      <c r="I777" s="56">
        <v>0</v>
      </c>
      <c r="J777" s="71">
        <v>0</v>
      </c>
    </row>
    <row r="778" spans="1:10" ht="14.5" x14ac:dyDescent="0.35">
      <c r="A778" s="50">
        <v>64</v>
      </c>
      <c r="B778" s="72" t="s">
        <v>346</v>
      </c>
      <c r="C778" s="56">
        <v>0</v>
      </c>
      <c r="D778" s="71">
        <v>0</v>
      </c>
      <c r="E778" s="56">
        <v>1</v>
      </c>
      <c r="F778" s="71">
        <v>100</v>
      </c>
      <c r="G778" s="56">
        <v>0</v>
      </c>
      <c r="H778" s="71">
        <v>0</v>
      </c>
      <c r="I778" s="56">
        <v>0</v>
      </c>
      <c r="J778" s="71">
        <v>0</v>
      </c>
    </row>
    <row r="779" spans="1:10" ht="14.5" x14ac:dyDescent="0.35">
      <c r="A779" s="50">
        <v>67</v>
      </c>
      <c r="B779" s="72" t="s">
        <v>352</v>
      </c>
      <c r="C779" s="56">
        <v>0</v>
      </c>
      <c r="D779" s="71">
        <v>0</v>
      </c>
      <c r="E779" s="56">
        <v>0</v>
      </c>
      <c r="F779" s="71">
        <v>0</v>
      </c>
      <c r="G779" s="56">
        <v>0</v>
      </c>
      <c r="H779" s="71">
        <v>0</v>
      </c>
      <c r="I779" s="56">
        <v>1</v>
      </c>
      <c r="J779" s="71">
        <v>100</v>
      </c>
    </row>
    <row r="780" spans="1:10" ht="14.5" x14ac:dyDescent="0.35">
      <c r="A780" s="50">
        <v>72</v>
      </c>
      <c r="B780" s="72" t="s">
        <v>362</v>
      </c>
      <c r="C780" s="56">
        <v>1</v>
      </c>
      <c r="D780" s="71">
        <v>100</v>
      </c>
      <c r="E780" s="56">
        <v>0</v>
      </c>
      <c r="F780" s="71">
        <v>0</v>
      </c>
      <c r="G780" s="56">
        <v>0</v>
      </c>
      <c r="H780" s="71">
        <v>0</v>
      </c>
      <c r="I780" s="56">
        <v>0</v>
      </c>
      <c r="J780" s="71">
        <v>0</v>
      </c>
    </row>
    <row r="781" spans="1:10" ht="14.5" x14ac:dyDescent="0.35">
      <c r="A781" s="50">
        <v>75</v>
      </c>
      <c r="B781" s="72" t="s">
        <v>368</v>
      </c>
      <c r="C781" s="56">
        <v>1</v>
      </c>
      <c r="D781" s="71">
        <v>100</v>
      </c>
      <c r="E781" s="56">
        <v>0</v>
      </c>
      <c r="F781" s="71">
        <v>0</v>
      </c>
      <c r="G781" s="56">
        <v>0</v>
      </c>
      <c r="H781" s="71">
        <v>0</v>
      </c>
      <c r="I781" s="56">
        <v>0</v>
      </c>
      <c r="J781" s="71">
        <v>0</v>
      </c>
    </row>
    <row r="782" spans="1:10" ht="14.5" x14ac:dyDescent="0.35">
      <c r="A782" s="50">
        <v>78</v>
      </c>
      <c r="B782" s="72" t="s">
        <v>374</v>
      </c>
      <c r="C782" s="56">
        <v>0</v>
      </c>
      <c r="D782" s="71">
        <v>0</v>
      </c>
      <c r="E782" s="56">
        <v>0</v>
      </c>
      <c r="F782" s="71">
        <v>0</v>
      </c>
      <c r="G782" s="56">
        <v>0</v>
      </c>
      <c r="H782" s="71">
        <v>0</v>
      </c>
      <c r="I782" s="56">
        <v>1</v>
      </c>
      <c r="J782" s="71">
        <v>100</v>
      </c>
    </row>
    <row r="783" spans="1:10" ht="14.5" x14ac:dyDescent="0.35">
      <c r="A783" s="50">
        <v>81</v>
      </c>
      <c r="B783" s="72" t="s">
        <v>380</v>
      </c>
      <c r="C783" s="56">
        <v>0</v>
      </c>
      <c r="D783" s="71">
        <v>0</v>
      </c>
      <c r="E783" s="56">
        <v>1</v>
      </c>
      <c r="F783" s="71">
        <v>50</v>
      </c>
      <c r="G783" s="56">
        <v>0</v>
      </c>
      <c r="H783" s="71">
        <v>0</v>
      </c>
      <c r="I783" s="56">
        <v>1</v>
      </c>
      <c r="J783" s="71">
        <v>50</v>
      </c>
    </row>
    <row r="784" spans="1:10" ht="14.5" x14ac:dyDescent="0.35">
      <c r="A784" s="50">
        <v>89</v>
      </c>
      <c r="B784" s="72" t="s">
        <v>396</v>
      </c>
      <c r="C784" s="56">
        <v>0</v>
      </c>
      <c r="D784" s="71">
        <v>0</v>
      </c>
      <c r="E784" s="56">
        <v>1</v>
      </c>
      <c r="F784" s="71">
        <v>100</v>
      </c>
      <c r="G784" s="56">
        <v>0</v>
      </c>
      <c r="H784" s="71">
        <v>0</v>
      </c>
      <c r="I784" s="56">
        <v>0</v>
      </c>
      <c r="J784" s="71">
        <v>0</v>
      </c>
    </row>
    <row r="785" spans="1:10" ht="14.5" x14ac:dyDescent="0.35">
      <c r="A785" s="50">
        <v>91</v>
      </c>
      <c r="B785" s="72" t="s">
        <v>400</v>
      </c>
      <c r="C785" s="56">
        <v>5</v>
      </c>
      <c r="D785" s="71">
        <v>83.333333333333343</v>
      </c>
      <c r="E785" s="56">
        <v>1</v>
      </c>
      <c r="F785" s="71">
        <v>16.666666666666664</v>
      </c>
      <c r="G785" s="56">
        <v>0</v>
      </c>
      <c r="H785" s="71">
        <v>0</v>
      </c>
      <c r="I785" s="56">
        <v>0</v>
      </c>
      <c r="J785" s="71">
        <v>0</v>
      </c>
    </row>
    <row r="786" spans="1:10" ht="14.5" x14ac:dyDescent="0.35">
      <c r="A786" s="73" t="s">
        <v>433</v>
      </c>
      <c r="B786" s="74"/>
      <c r="C786" s="75"/>
      <c r="D786" s="75"/>
      <c r="E786" s="75"/>
      <c r="F786" s="75"/>
      <c r="G786" s="75"/>
      <c r="H786" s="75"/>
      <c r="I786" s="75"/>
      <c r="J786" s="75"/>
    </row>
    <row r="787" spans="1:10" ht="14.5" x14ac:dyDescent="0.35">
      <c r="A787" s="50">
        <v>201</v>
      </c>
      <c r="B787" s="72" t="s">
        <v>435</v>
      </c>
      <c r="C787" s="56">
        <v>0</v>
      </c>
      <c r="D787" s="71">
        <v>0</v>
      </c>
      <c r="E787" s="56">
        <v>1</v>
      </c>
      <c r="F787" s="71">
        <v>100</v>
      </c>
      <c r="G787" s="56">
        <v>0</v>
      </c>
      <c r="H787" s="71">
        <v>0</v>
      </c>
      <c r="I787" s="56">
        <v>0</v>
      </c>
      <c r="J787" s="71">
        <v>0</v>
      </c>
    </row>
    <row r="788" spans="1:10" ht="14.5" x14ac:dyDescent="0.35">
      <c r="A788" s="50">
        <v>202</v>
      </c>
      <c r="B788" s="72" t="s">
        <v>436</v>
      </c>
      <c r="C788" s="56">
        <v>0</v>
      </c>
      <c r="D788" s="71">
        <v>0</v>
      </c>
      <c r="E788" s="56">
        <v>0</v>
      </c>
      <c r="F788" s="71">
        <v>0</v>
      </c>
      <c r="G788" s="56">
        <v>0</v>
      </c>
      <c r="H788" s="71">
        <v>0</v>
      </c>
      <c r="I788" s="56">
        <v>1</v>
      </c>
      <c r="J788" s="71">
        <v>100</v>
      </c>
    </row>
    <row r="789" spans="1:10" ht="14.5" x14ac:dyDescent="0.35">
      <c r="A789" s="50">
        <v>203</v>
      </c>
      <c r="B789" s="72" t="s">
        <v>437</v>
      </c>
      <c r="C789" s="56">
        <v>2</v>
      </c>
      <c r="D789" s="71">
        <v>100</v>
      </c>
      <c r="E789" s="56">
        <v>0</v>
      </c>
      <c r="F789" s="71">
        <v>0</v>
      </c>
      <c r="G789" s="56">
        <v>0</v>
      </c>
      <c r="H789" s="71">
        <v>0</v>
      </c>
      <c r="I789" s="56">
        <v>0</v>
      </c>
      <c r="J789" s="71">
        <v>0</v>
      </c>
    </row>
    <row r="790" spans="1:10" ht="14.5" x14ac:dyDescent="0.35">
      <c r="A790" s="50">
        <v>204</v>
      </c>
      <c r="B790" s="72" t="s">
        <v>438</v>
      </c>
      <c r="C790" s="56">
        <v>0</v>
      </c>
      <c r="D790" s="71">
        <v>0</v>
      </c>
      <c r="E790" s="56">
        <v>1</v>
      </c>
      <c r="F790" s="71">
        <v>100</v>
      </c>
      <c r="G790" s="56">
        <v>0</v>
      </c>
      <c r="H790" s="71">
        <v>0</v>
      </c>
      <c r="I790" s="56">
        <v>0</v>
      </c>
      <c r="J790" s="71">
        <v>0</v>
      </c>
    </row>
    <row r="791" spans="1:10" ht="14.5" x14ac:dyDescent="0.35">
      <c r="A791" s="50">
        <v>205</v>
      </c>
      <c r="B791" s="72" t="s">
        <v>439</v>
      </c>
      <c r="C791" s="56">
        <v>0</v>
      </c>
      <c r="D791" s="71">
        <v>0</v>
      </c>
      <c r="E791" s="56">
        <v>1</v>
      </c>
      <c r="F791" s="71">
        <v>100</v>
      </c>
      <c r="G791" s="56">
        <v>0</v>
      </c>
      <c r="H791" s="71">
        <v>0</v>
      </c>
      <c r="I791" s="56">
        <v>0</v>
      </c>
      <c r="J791" s="71">
        <v>0</v>
      </c>
    </row>
    <row r="792" spans="1:10" ht="14.5" x14ac:dyDescent="0.35">
      <c r="A792" s="50">
        <v>206</v>
      </c>
      <c r="B792" s="72" t="s">
        <v>440</v>
      </c>
      <c r="C792" s="56">
        <v>1</v>
      </c>
      <c r="D792" s="71">
        <v>100</v>
      </c>
      <c r="E792" s="56">
        <v>0</v>
      </c>
      <c r="F792" s="71">
        <v>0</v>
      </c>
      <c r="G792" s="56">
        <v>0</v>
      </c>
      <c r="H792" s="71">
        <v>0</v>
      </c>
      <c r="I792" s="56">
        <v>0</v>
      </c>
      <c r="J792" s="71">
        <v>0</v>
      </c>
    </row>
    <row r="793" spans="1:10" ht="14.5" x14ac:dyDescent="0.35">
      <c r="A793" s="50">
        <v>207</v>
      </c>
      <c r="B793" s="72" t="s">
        <v>441</v>
      </c>
      <c r="C793" s="56">
        <v>0</v>
      </c>
      <c r="D793" s="71">
        <v>0</v>
      </c>
      <c r="E793" s="56">
        <v>1</v>
      </c>
      <c r="F793" s="71">
        <v>100</v>
      </c>
      <c r="G793" s="56">
        <v>0</v>
      </c>
      <c r="H793" s="71">
        <v>0</v>
      </c>
      <c r="I793" s="56">
        <v>0</v>
      </c>
      <c r="J793" s="71">
        <v>0</v>
      </c>
    </row>
    <row r="794" spans="1:10" ht="14.5" x14ac:dyDescent="0.35">
      <c r="A794" s="50">
        <v>208</v>
      </c>
      <c r="B794" s="72" t="s">
        <v>442</v>
      </c>
      <c r="C794" s="56">
        <v>1</v>
      </c>
      <c r="D794" s="71">
        <v>100</v>
      </c>
      <c r="E794" s="56">
        <v>0</v>
      </c>
      <c r="F794" s="71">
        <v>0</v>
      </c>
      <c r="G794" s="56">
        <v>0</v>
      </c>
      <c r="H794" s="71">
        <v>0</v>
      </c>
      <c r="I794" s="56">
        <v>0</v>
      </c>
      <c r="J794" s="71">
        <v>0</v>
      </c>
    </row>
    <row r="795" spans="1:10" ht="14.5" x14ac:dyDescent="0.35">
      <c r="A795" s="50">
        <v>209</v>
      </c>
      <c r="B795" s="72" t="s">
        <v>443</v>
      </c>
      <c r="C795" s="56">
        <v>1</v>
      </c>
      <c r="D795" s="71">
        <v>100</v>
      </c>
      <c r="E795" s="56">
        <v>0</v>
      </c>
      <c r="F795" s="71">
        <v>0</v>
      </c>
      <c r="G795" s="56">
        <v>0</v>
      </c>
      <c r="H795" s="71">
        <v>0</v>
      </c>
      <c r="I795" s="56">
        <v>0</v>
      </c>
      <c r="J795" s="71">
        <v>0</v>
      </c>
    </row>
    <row r="796" spans="1:10" ht="14.5" x14ac:dyDescent="0.35">
      <c r="A796" s="50">
        <v>210</v>
      </c>
      <c r="B796" s="72" t="s">
        <v>444</v>
      </c>
      <c r="C796" s="56">
        <v>2</v>
      </c>
      <c r="D796" s="71">
        <v>100</v>
      </c>
      <c r="E796" s="56">
        <v>0</v>
      </c>
      <c r="F796" s="71">
        <v>0</v>
      </c>
      <c r="G796" s="56">
        <v>0</v>
      </c>
      <c r="H796" s="71">
        <v>0</v>
      </c>
      <c r="I796" s="56">
        <v>0</v>
      </c>
      <c r="J796" s="71">
        <v>0</v>
      </c>
    </row>
    <row r="797" spans="1:10" ht="14.5" x14ac:dyDescent="0.35">
      <c r="A797" s="50">
        <v>211</v>
      </c>
      <c r="B797" s="72" t="s">
        <v>445</v>
      </c>
      <c r="C797" s="56">
        <v>0</v>
      </c>
      <c r="D797" s="71">
        <v>0</v>
      </c>
      <c r="E797" s="56">
        <v>0</v>
      </c>
      <c r="F797" s="71">
        <v>0</v>
      </c>
      <c r="G797" s="56">
        <v>0</v>
      </c>
      <c r="H797" s="71">
        <v>0</v>
      </c>
      <c r="I797" s="56">
        <v>1</v>
      </c>
      <c r="J797" s="71">
        <v>100</v>
      </c>
    </row>
    <row r="798" spans="1:10" ht="14.5" x14ac:dyDescent="0.35">
      <c r="A798" s="73" t="s">
        <v>447</v>
      </c>
      <c r="B798" s="74"/>
      <c r="C798" s="75"/>
      <c r="D798" s="75"/>
      <c r="E798" s="75"/>
      <c r="F798" s="75"/>
      <c r="G798" s="75"/>
      <c r="H798" s="75"/>
      <c r="I798" s="75"/>
      <c r="J798" s="75"/>
    </row>
    <row r="799" spans="1:10" ht="14.5" x14ac:dyDescent="0.35">
      <c r="A799" s="50">
        <v>301</v>
      </c>
      <c r="B799" s="72" t="s">
        <v>449</v>
      </c>
      <c r="C799" s="56">
        <v>2</v>
      </c>
      <c r="D799" s="71">
        <v>100</v>
      </c>
      <c r="E799" s="56">
        <v>0</v>
      </c>
      <c r="F799" s="71">
        <v>0</v>
      </c>
      <c r="G799" s="56">
        <v>0</v>
      </c>
      <c r="H799" s="71">
        <v>0</v>
      </c>
      <c r="I799" s="56">
        <v>0</v>
      </c>
      <c r="J799" s="71">
        <v>0</v>
      </c>
    </row>
    <row r="800" spans="1:10" ht="14.5" x14ac:dyDescent="0.35">
      <c r="A800" s="50">
        <v>302</v>
      </c>
      <c r="B800" s="72" t="s">
        <v>450</v>
      </c>
      <c r="C800" s="56">
        <v>1</v>
      </c>
      <c r="D800" s="71">
        <v>100</v>
      </c>
      <c r="E800" s="56">
        <v>0</v>
      </c>
      <c r="F800" s="71">
        <v>0</v>
      </c>
      <c r="G800" s="56">
        <v>0</v>
      </c>
      <c r="H800" s="71">
        <v>0</v>
      </c>
      <c r="I800" s="56">
        <v>0</v>
      </c>
      <c r="J800" s="71">
        <v>0</v>
      </c>
    </row>
    <row r="801" spans="1:10" ht="14.5" x14ac:dyDescent="0.35">
      <c r="A801" s="50">
        <v>303</v>
      </c>
      <c r="B801" s="72" t="s">
        <v>451</v>
      </c>
      <c r="C801" s="56">
        <v>2</v>
      </c>
      <c r="D801" s="71">
        <v>100</v>
      </c>
      <c r="E801" s="56">
        <v>0</v>
      </c>
      <c r="F801" s="71">
        <v>0</v>
      </c>
      <c r="G801" s="56">
        <v>0</v>
      </c>
      <c r="H801" s="71">
        <v>0</v>
      </c>
      <c r="I801" s="56">
        <v>0</v>
      </c>
      <c r="J801" s="71">
        <v>0</v>
      </c>
    </row>
    <row r="802" spans="1:10" ht="14.5" x14ac:dyDescent="0.35">
      <c r="A802" s="50">
        <v>304</v>
      </c>
      <c r="B802" s="72" t="s">
        <v>452</v>
      </c>
      <c r="C802" s="56">
        <v>0</v>
      </c>
      <c r="D802" s="71">
        <v>0</v>
      </c>
      <c r="E802" s="56">
        <v>0</v>
      </c>
      <c r="F802" s="71">
        <v>0</v>
      </c>
      <c r="G802" s="56">
        <v>0</v>
      </c>
      <c r="H802" s="71">
        <v>0</v>
      </c>
      <c r="I802" s="56">
        <v>1</v>
      </c>
      <c r="J802" s="71">
        <v>100</v>
      </c>
    </row>
    <row r="803" spans="1:10" ht="14.5" x14ac:dyDescent="0.35">
      <c r="A803" s="50">
        <v>305</v>
      </c>
      <c r="B803" s="72" t="s">
        <v>453</v>
      </c>
      <c r="C803" s="56">
        <v>2</v>
      </c>
      <c r="D803" s="71">
        <v>100</v>
      </c>
      <c r="E803" s="56">
        <v>0</v>
      </c>
      <c r="F803" s="71">
        <v>0</v>
      </c>
      <c r="G803" s="56">
        <v>0</v>
      </c>
      <c r="H803" s="71">
        <v>0</v>
      </c>
      <c r="I803" s="56">
        <v>0</v>
      </c>
      <c r="J803" s="71">
        <v>0</v>
      </c>
    </row>
    <row r="804" spans="1:10" ht="14.5" x14ac:dyDescent="0.35">
      <c r="A804" s="50">
        <v>306</v>
      </c>
      <c r="B804" s="72" t="s">
        <v>454</v>
      </c>
      <c r="C804" s="56">
        <v>1</v>
      </c>
      <c r="D804" s="71">
        <v>100</v>
      </c>
      <c r="E804" s="56">
        <v>0</v>
      </c>
      <c r="F804" s="71">
        <v>0</v>
      </c>
      <c r="G804" s="56">
        <v>0</v>
      </c>
      <c r="H804" s="71">
        <v>0</v>
      </c>
      <c r="I804" s="56">
        <v>0</v>
      </c>
      <c r="J804" s="71">
        <v>0</v>
      </c>
    </row>
    <row r="805" spans="1:10" ht="14.5" x14ac:dyDescent="0.35">
      <c r="A805" s="50">
        <v>307</v>
      </c>
      <c r="B805" s="72" t="s">
        <v>455</v>
      </c>
      <c r="C805" s="56">
        <v>0</v>
      </c>
      <c r="D805" s="71">
        <v>0</v>
      </c>
      <c r="E805" s="56">
        <v>0</v>
      </c>
      <c r="F805" s="71">
        <v>0</v>
      </c>
      <c r="G805" s="56">
        <v>0</v>
      </c>
      <c r="H805" s="71">
        <v>0</v>
      </c>
      <c r="I805" s="56">
        <v>1</v>
      </c>
      <c r="J805" s="71">
        <v>100</v>
      </c>
    </row>
    <row r="806" spans="1:10" ht="14.5" x14ac:dyDescent="0.35">
      <c r="A806" s="50">
        <v>308</v>
      </c>
      <c r="B806" s="72" t="s">
        <v>456</v>
      </c>
      <c r="C806" s="56">
        <v>0</v>
      </c>
      <c r="D806" s="71">
        <v>0</v>
      </c>
      <c r="E806" s="56">
        <v>0</v>
      </c>
      <c r="F806" s="71">
        <v>0</v>
      </c>
      <c r="G806" s="56">
        <v>0</v>
      </c>
      <c r="H806" s="71">
        <v>0</v>
      </c>
      <c r="I806" s="56">
        <v>1</v>
      </c>
      <c r="J806" s="71">
        <v>100</v>
      </c>
    </row>
    <row r="807" spans="1:10" ht="14.5" x14ac:dyDescent="0.35">
      <c r="A807" s="50">
        <v>309</v>
      </c>
      <c r="B807" s="72" t="s">
        <v>457</v>
      </c>
      <c r="C807" s="56">
        <v>0</v>
      </c>
      <c r="D807" s="71">
        <v>0</v>
      </c>
      <c r="E807" s="56">
        <v>0</v>
      </c>
      <c r="F807" s="71">
        <v>0</v>
      </c>
      <c r="G807" s="56">
        <v>0</v>
      </c>
      <c r="H807" s="71">
        <v>0</v>
      </c>
      <c r="I807" s="56">
        <v>1</v>
      </c>
      <c r="J807" s="71">
        <v>100</v>
      </c>
    </row>
    <row r="808" spans="1:10" ht="14.5" x14ac:dyDescent="0.35">
      <c r="A808" s="50">
        <v>310</v>
      </c>
      <c r="B808" s="72" t="s">
        <v>458</v>
      </c>
      <c r="C808" s="56">
        <v>1</v>
      </c>
      <c r="D808" s="71">
        <v>50</v>
      </c>
      <c r="E808" s="56">
        <v>1</v>
      </c>
      <c r="F808" s="71">
        <v>50</v>
      </c>
      <c r="G808" s="56">
        <v>0</v>
      </c>
      <c r="H808" s="71">
        <v>0</v>
      </c>
      <c r="I808" s="56">
        <v>0</v>
      </c>
      <c r="J808" s="71">
        <v>0</v>
      </c>
    </row>
    <row r="809" spans="1:10" ht="14.5" x14ac:dyDescent="0.35">
      <c r="A809" s="50">
        <v>311</v>
      </c>
      <c r="B809" s="72" t="s">
        <v>459</v>
      </c>
      <c r="C809" s="56">
        <v>1</v>
      </c>
      <c r="D809" s="71">
        <v>100</v>
      </c>
      <c r="E809" s="56">
        <v>0</v>
      </c>
      <c r="F809" s="71">
        <v>0</v>
      </c>
      <c r="G809" s="56">
        <v>0</v>
      </c>
      <c r="H809" s="71">
        <v>0</v>
      </c>
      <c r="I809" s="56">
        <v>0</v>
      </c>
      <c r="J809" s="71">
        <v>0</v>
      </c>
    </row>
    <row r="810" spans="1:10" ht="14.5" x14ac:dyDescent="0.35">
      <c r="A810" s="73" t="s">
        <v>107</v>
      </c>
      <c r="B810" s="74"/>
      <c r="C810" s="75"/>
      <c r="D810" s="75"/>
      <c r="E810" s="75"/>
      <c r="F810" s="75"/>
      <c r="G810" s="75"/>
      <c r="H810" s="75"/>
      <c r="I810" s="75"/>
      <c r="J810" s="75"/>
    </row>
    <row r="811" spans="1:10" ht="14.5" x14ac:dyDescent="0.35">
      <c r="A811" s="78">
        <v>401</v>
      </c>
      <c r="B811" s="72" t="s">
        <v>461</v>
      </c>
      <c r="C811" s="56">
        <v>1</v>
      </c>
      <c r="D811" s="71">
        <v>100</v>
      </c>
      <c r="E811" s="56">
        <v>0</v>
      </c>
      <c r="F811" s="71">
        <v>0</v>
      </c>
      <c r="G811" s="56">
        <v>0</v>
      </c>
      <c r="H811" s="71">
        <v>0</v>
      </c>
      <c r="I811" s="56">
        <v>0</v>
      </c>
      <c r="J811" s="71">
        <v>0</v>
      </c>
    </row>
    <row r="812" spans="1:10" ht="14.5" x14ac:dyDescent="0.35">
      <c r="A812" s="50">
        <v>402</v>
      </c>
      <c r="B812" s="72" t="s">
        <v>464</v>
      </c>
      <c r="C812" s="56">
        <v>1</v>
      </c>
      <c r="D812" s="71">
        <v>100</v>
      </c>
      <c r="E812" s="56">
        <v>0</v>
      </c>
      <c r="F812" s="71">
        <v>0</v>
      </c>
      <c r="G812" s="56">
        <v>0</v>
      </c>
      <c r="H812" s="71">
        <v>0</v>
      </c>
      <c r="I812" s="56">
        <v>0</v>
      </c>
      <c r="J812" s="71">
        <v>0</v>
      </c>
    </row>
    <row r="813" spans="1:10" ht="14.5" x14ac:dyDescent="0.35">
      <c r="A813" s="50">
        <v>403</v>
      </c>
      <c r="B813" s="72" t="s">
        <v>468</v>
      </c>
      <c r="C813" s="56">
        <v>0</v>
      </c>
      <c r="D813" s="71">
        <v>0</v>
      </c>
      <c r="E813" s="56">
        <v>1</v>
      </c>
      <c r="F813" s="71">
        <v>100</v>
      </c>
      <c r="G813" s="56">
        <v>0</v>
      </c>
      <c r="H813" s="71">
        <v>0</v>
      </c>
      <c r="I813" s="56">
        <v>0</v>
      </c>
      <c r="J813" s="71">
        <v>0</v>
      </c>
    </row>
    <row r="814" spans="1:10" ht="14.5" x14ac:dyDescent="0.35">
      <c r="A814" s="73" t="s">
        <v>108</v>
      </c>
      <c r="B814" s="74"/>
      <c r="C814" s="75"/>
      <c r="D814" s="75"/>
      <c r="E814" s="75"/>
      <c r="F814" s="75"/>
      <c r="G814" s="75"/>
      <c r="H814" s="75"/>
      <c r="I814" s="75"/>
      <c r="J814" s="75"/>
    </row>
    <row r="815" spans="1:10" ht="14.5" x14ac:dyDescent="0.35">
      <c r="A815" s="73" t="s">
        <v>472</v>
      </c>
      <c r="B815" s="74"/>
      <c r="C815" s="75"/>
      <c r="D815" s="75"/>
      <c r="E815" s="75"/>
      <c r="F815" s="75"/>
      <c r="G815" s="75"/>
      <c r="H815" s="75"/>
      <c r="I815" s="75"/>
      <c r="J815" s="75"/>
    </row>
    <row r="816" spans="1:10" ht="14.5" x14ac:dyDescent="0.35">
      <c r="A816" s="50">
        <v>501</v>
      </c>
      <c r="B816" s="72" t="s">
        <v>474</v>
      </c>
      <c r="C816" s="56">
        <v>0</v>
      </c>
      <c r="D816" s="71">
        <v>0</v>
      </c>
      <c r="E816" s="56">
        <v>1</v>
      </c>
      <c r="F816" s="71">
        <v>100</v>
      </c>
      <c r="G816" s="56">
        <v>0</v>
      </c>
      <c r="H816" s="71">
        <v>0</v>
      </c>
      <c r="I816" s="56">
        <v>0</v>
      </c>
      <c r="J816" s="71">
        <v>0</v>
      </c>
    </row>
    <row r="817" spans="1:10" ht="14.5" x14ac:dyDescent="0.35">
      <c r="A817" s="73" t="s">
        <v>476</v>
      </c>
      <c r="B817" s="74"/>
      <c r="C817" s="75"/>
      <c r="D817" s="75"/>
      <c r="E817" s="75"/>
      <c r="F817" s="75"/>
      <c r="G817" s="75"/>
      <c r="H817" s="75"/>
      <c r="I817" s="75"/>
      <c r="J817" s="75"/>
    </row>
    <row r="818" spans="1:10" ht="14.5" x14ac:dyDescent="0.35">
      <c r="A818" s="64">
        <v>602</v>
      </c>
      <c r="B818" s="72" t="s">
        <v>478</v>
      </c>
      <c r="C818" s="56">
        <v>0</v>
      </c>
      <c r="D818" s="71">
        <v>0</v>
      </c>
      <c r="E818" s="56">
        <v>0</v>
      </c>
      <c r="F818" s="71">
        <v>0</v>
      </c>
      <c r="G818" s="56">
        <v>0</v>
      </c>
      <c r="H818" s="71">
        <v>0</v>
      </c>
      <c r="I818" s="56">
        <v>1</v>
      </c>
      <c r="J818" s="71">
        <v>100</v>
      </c>
    </row>
    <row r="819" spans="1:10" ht="14.5" x14ac:dyDescent="0.35">
      <c r="A819" s="50">
        <v>603</v>
      </c>
      <c r="B819" s="72" t="s">
        <v>479</v>
      </c>
      <c r="C819" s="56">
        <v>1</v>
      </c>
      <c r="D819" s="71">
        <v>100</v>
      </c>
      <c r="E819" s="56">
        <v>0</v>
      </c>
      <c r="F819" s="71">
        <v>0</v>
      </c>
      <c r="G819" s="56">
        <v>0</v>
      </c>
      <c r="H819" s="71">
        <v>0</v>
      </c>
      <c r="I819" s="56">
        <v>0</v>
      </c>
      <c r="J819" s="71">
        <v>0</v>
      </c>
    </row>
    <row r="820" spans="1:10" ht="14.5" x14ac:dyDescent="0.35">
      <c r="A820" s="50">
        <v>604</v>
      </c>
      <c r="B820" s="72" t="s">
        <v>481</v>
      </c>
      <c r="C820" s="56">
        <v>2</v>
      </c>
      <c r="D820" s="71">
        <v>100</v>
      </c>
      <c r="E820" s="56">
        <v>0</v>
      </c>
      <c r="F820" s="71">
        <v>0</v>
      </c>
      <c r="G820" s="56">
        <v>0</v>
      </c>
      <c r="H820" s="71">
        <v>0</v>
      </c>
      <c r="I820" s="56">
        <v>0</v>
      </c>
      <c r="J820" s="71">
        <v>0</v>
      </c>
    </row>
    <row r="821" spans="1:10" ht="14.5" x14ac:dyDescent="0.35">
      <c r="A821" s="65">
        <v>601</v>
      </c>
      <c r="B821" s="72" t="s">
        <v>482</v>
      </c>
      <c r="C821" s="56">
        <v>1</v>
      </c>
      <c r="D821" s="71">
        <v>100</v>
      </c>
      <c r="E821" s="56">
        <v>0</v>
      </c>
      <c r="F821" s="71">
        <v>0</v>
      </c>
      <c r="G821" s="56">
        <v>0</v>
      </c>
      <c r="H821" s="71">
        <v>0</v>
      </c>
      <c r="I821" s="56">
        <v>0</v>
      </c>
      <c r="J821" s="71">
        <v>0</v>
      </c>
    </row>
    <row r="822" spans="1:10" ht="14.5" x14ac:dyDescent="0.35">
      <c r="A822" s="73" t="s">
        <v>111</v>
      </c>
      <c r="B822" s="74"/>
      <c r="C822" s="75"/>
      <c r="D822" s="75"/>
      <c r="E822" s="75"/>
      <c r="F822" s="75"/>
      <c r="G822" s="75"/>
      <c r="H822" s="75"/>
      <c r="I822" s="75"/>
      <c r="J822" s="75"/>
    </row>
    <row r="823" spans="1:10" ht="14.5" x14ac:dyDescent="0.35">
      <c r="A823" s="80">
        <v>701</v>
      </c>
      <c r="B823" s="72" t="s">
        <v>1239</v>
      </c>
      <c r="C823" s="56">
        <v>1</v>
      </c>
      <c r="D823" s="71">
        <v>100</v>
      </c>
      <c r="E823" s="56">
        <v>0</v>
      </c>
      <c r="F823" s="71">
        <v>0</v>
      </c>
      <c r="G823" s="56">
        <v>0</v>
      </c>
      <c r="H823" s="71">
        <v>0</v>
      </c>
      <c r="I823" s="56">
        <v>0</v>
      </c>
      <c r="J823" s="71">
        <v>0</v>
      </c>
    </row>
    <row r="824" spans="1:10" ht="14.5" x14ac:dyDescent="0.35">
      <c r="A824" s="73" t="s">
        <v>488</v>
      </c>
      <c r="B824" s="74"/>
      <c r="C824" s="75"/>
      <c r="D824" s="75"/>
      <c r="E824" s="75"/>
      <c r="F824" s="75"/>
      <c r="G824" s="75"/>
      <c r="H824" s="75"/>
      <c r="I824" s="75"/>
      <c r="J824" s="75"/>
    </row>
    <row r="825" spans="1:10" ht="14.5" x14ac:dyDescent="0.35">
      <c r="A825" s="65">
        <v>801</v>
      </c>
      <c r="B825" s="72" t="s">
        <v>491</v>
      </c>
      <c r="C825" s="56">
        <v>0</v>
      </c>
      <c r="D825" s="71">
        <v>0</v>
      </c>
      <c r="E825" s="56">
        <v>1</v>
      </c>
      <c r="F825" s="71">
        <v>100</v>
      </c>
      <c r="G825" s="56">
        <v>0</v>
      </c>
      <c r="H825" s="71">
        <v>0</v>
      </c>
      <c r="I825" s="56">
        <v>0</v>
      </c>
      <c r="J825" s="71">
        <v>0</v>
      </c>
    </row>
    <row r="826" spans="1:10" ht="14.5" x14ac:dyDescent="0.35">
      <c r="A826" s="73" t="s">
        <v>116</v>
      </c>
      <c r="B826" s="74"/>
      <c r="C826" s="75"/>
      <c r="D826" s="75"/>
      <c r="E826" s="75"/>
      <c r="F826" s="75"/>
      <c r="G826" s="75"/>
      <c r="H826" s="75"/>
      <c r="I826" s="75"/>
      <c r="J826" s="75"/>
    </row>
    <row r="827" spans="1:10" ht="14.5" x14ac:dyDescent="0.35">
      <c r="A827" s="50">
        <v>1101</v>
      </c>
      <c r="B827" s="72" t="s">
        <v>493</v>
      </c>
      <c r="C827" s="56">
        <v>0</v>
      </c>
      <c r="D827" s="71">
        <v>0</v>
      </c>
      <c r="E827" s="56">
        <v>1</v>
      </c>
      <c r="F827" s="71">
        <v>100</v>
      </c>
      <c r="G827" s="56">
        <v>0</v>
      </c>
      <c r="H827" s="71">
        <v>0</v>
      </c>
      <c r="I827" s="56">
        <v>0</v>
      </c>
      <c r="J827" s="71">
        <v>0</v>
      </c>
    </row>
    <row r="828" spans="1:10" ht="14.5" x14ac:dyDescent="0.35">
      <c r="A828" s="73" t="s">
        <v>117</v>
      </c>
      <c r="B828" s="74"/>
      <c r="C828" s="75"/>
      <c r="D828" s="75"/>
      <c r="E828" s="75"/>
      <c r="F828" s="75"/>
      <c r="G828" s="75"/>
      <c r="H828" s="75"/>
      <c r="I828" s="75"/>
      <c r="J828" s="75"/>
    </row>
    <row r="829" spans="1:10" ht="14.5" x14ac:dyDescent="0.35">
      <c r="A829" s="64">
        <v>902</v>
      </c>
      <c r="B829" s="72" t="s">
        <v>496</v>
      </c>
      <c r="C829" s="56">
        <v>1</v>
      </c>
      <c r="D829" s="71">
        <v>100</v>
      </c>
      <c r="E829" s="56">
        <v>0</v>
      </c>
      <c r="F829" s="71">
        <v>0</v>
      </c>
      <c r="G829" s="56">
        <v>0</v>
      </c>
      <c r="H829" s="71">
        <v>0</v>
      </c>
      <c r="I829" s="56">
        <v>0</v>
      </c>
      <c r="J829" s="71">
        <v>0</v>
      </c>
    </row>
    <row r="830" spans="1:10" ht="14.5" x14ac:dyDescent="0.35">
      <c r="A830" s="50">
        <v>901</v>
      </c>
      <c r="B830" s="72" t="s">
        <v>497</v>
      </c>
      <c r="C830" s="56">
        <v>1</v>
      </c>
      <c r="D830" s="71">
        <v>100</v>
      </c>
      <c r="E830" s="56">
        <v>0</v>
      </c>
      <c r="F830" s="71">
        <v>0</v>
      </c>
      <c r="G830" s="56">
        <v>0</v>
      </c>
      <c r="H830" s="71">
        <v>0</v>
      </c>
      <c r="I830" s="56">
        <v>0</v>
      </c>
      <c r="J830" s="71">
        <v>0</v>
      </c>
    </row>
    <row r="831" spans="1:10" ht="14.5" x14ac:dyDescent="0.35">
      <c r="A831" s="73" t="s">
        <v>123</v>
      </c>
      <c r="B831" s="74"/>
      <c r="C831" s="75"/>
      <c r="D831" s="75"/>
      <c r="E831" s="75"/>
      <c r="F831" s="75"/>
      <c r="G831" s="75"/>
      <c r="H831" s="75"/>
      <c r="I831" s="75"/>
      <c r="J831" s="75"/>
    </row>
    <row r="832" spans="1:10" ht="14.5" x14ac:dyDescent="0.35">
      <c r="A832" s="50">
        <v>1001</v>
      </c>
      <c r="B832" s="72" t="s">
        <v>501</v>
      </c>
      <c r="C832" s="56">
        <v>1</v>
      </c>
      <c r="D832" s="71">
        <v>100</v>
      </c>
      <c r="E832" s="56">
        <v>0</v>
      </c>
      <c r="F832" s="71">
        <v>0</v>
      </c>
      <c r="G832" s="56">
        <v>0</v>
      </c>
      <c r="H832" s="71">
        <v>0</v>
      </c>
      <c r="I832" s="56">
        <v>0</v>
      </c>
      <c r="J832" s="71">
        <v>0</v>
      </c>
    </row>
    <row r="833" spans="1:10" ht="14.5" x14ac:dyDescent="0.35">
      <c r="A833" s="65"/>
      <c r="B833" s="65"/>
      <c r="C833" s="66"/>
      <c r="D833" s="66"/>
      <c r="E833" s="66"/>
      <c r="F833" s="66"/>
      <c r="G833" s="66"/>
      <c r="H833" s="66"/>
      <c r="I833" s="66"/>
      <c r="J833" s="66"/>
    </row>
    <row r="834" spans="1:10" ht="14.5" x14ac:dyDescent="0.35">
      <c r="A834" s="50" t="s">
        <v>1235</v>
      </c>
      <c r="B834" s="50"/>
      <c r="C834" s="81">
        <v>131</v>
      </c>
      <c r="D834" s="71">
        <v>82.389937106918239</v>
      </c>
      <c r="E834" s="81">
        <v>18</v>
      </c>
      <c r="F834" s="71">
        <v>11.320754716981133</v>
      </c>
      <c r="G834" s="81">
        <v>4</v>
      </c>
      <c r="H834" s="71">
        <v>2.5157232704402519</v>
      </c>
      <c r="I834" s="81">
        <v>6</v>
      </c>
      <c r="J834" s="71">
        <v>3.7735849056603774</v>
      </c>
    </row>
    <row r="835" spans="1:10" ht="14.5" x14ac:dyDescent="0.35">
      <c r="A835" s="50" t="s">
        <v>1236</v>
      </c>
      <c r="B835" s="50"/>
      <c r="C835" s="81">
        <v>27</v>
      </c>
      <c r="D835" s="71">
        <v>62.790697674418603</v>
      </c>
      <c r="E835" s="81">
        <v>9</v>
      </c>
      <c r="F835" s="71">
        <v>20.930232558139537</v>
      </c>
      <c r="G835" s="81">
        <v>0</v>
      </c>
      <c r="H835" s="71">
        <v>0</v>
      </c>
      <c r="I835" s="81">
        <v>7</v>
      </c>
      <c r="J835" s="71">
        <v>16.279069767441861</v>
      </c>
    </row>
    <row r="836" spans="1:10" ht="14.5" x14ac:dyDescent="0.35">
      <c r="A836" s="50" t="s">
        <v>1237</v>
      </c>
      <c r="B836" s="50"/>
      <c r="C836" s="81">
        <v>158</v>
      </c>
      <c r="D836" s="71">
        <v>78.21782178217822</v>
      </c>
      <c r="E836" s="81">
        <v>27</v>
      </c>
      <c r="F836" s="71">
        <v>13.366336633663368</v>
      </c>
      <c r="G836" s="81">
        <v>4</v>
      </c>
      <c r="H836" s="71">
        <v>1.9801980198019802</v>
      </c>
      <c r="I836" s="81">
        <v>13</v>
      </c>
      <c r="J836" s="71">
        <v>6.435643564356436</v>
      </c>
    </row>
    <row r="837" spans="1:10" ht="14.5" x14ac:dyDescent="0.35">
      <c r="A837" s="65"/>
      <c r="B837" s="65"/>
      <c r="C837" s="87"/>
      <c r="D837" s="82"/>
      <c r="E837" s="87"/>
      <c r="F837" s="82"/>
      <c r="G837" s="87"/>
      <c r="H837" s="82"/>
      <c r="I837" s="87"/>
      <c r="J837" s="82"/>
    </row>
    <row r="838" spans="1:10" ht="14.5" x14ac:dyDescent="0.35">
      <c r="A838" s="65"/>
      <c r="B838" s="65"/>
      <c r="C838" s="87"/>
      <c r="D838" s="82"/>
      <c r="E838" s="87"/>
      <c r="F838" s="82"/>
      <c r="G838" s="87"/>
      <c r="H838" s="82"/>
      <c r="I838" s="87"/>
      <c r="J838" s="82"/>
    </row>
    <row r="839" spans="1:10" ht="45.75" customHeight="1" x14ac:dyDescent="0.35">
      <c r="A839" s="65"/>
      <c r="B839" s="88" t="s">
        <v>504</v>
      </c>
      <c r="C839" s="88"/>
      <c r="D839" s="88"/>
      <c r="E839" s="88"/>
      <c r="F839" s="89"/>
      <c r="G839" s="87"/>
      <c r="H839" s="82"/>
      <c r="I839" s="87"/>
      <c r="J839" s="82"/>
    </row>
    <row r="840" spans="1:10" ht="14.5" x14ac:dyDescent="0.35">
      <c r="A840" s="65"/>
      <c r="B840" s="65" t="s">
        <v>1241</v>
      </c>
      <c r="C840" s="66"/>
      <c r="D840" s="82"/>
      <c r="E840" s="66"/>
      <c r="F840" s="82"/>
      <c r="G840" s="87"/>
      <c r="H840" s="82"/>
      <c r="I840" s="87"/>
      <c r="J840" s="82"/>
    </row>
    <row r="841" spans="1:10" ht="14.5" x14ac:dyDescent="0.35">
      <c r="A841" s="65"/>
      <c r="B841" s="65"/>
      <c r="C841" s="87"/>
      <c r="D841" s="82"/>
      <c r="E841" s="87"/>
      <c r="F841" s="82"/>
      <c r="G841" s="87"/>
      <c r="H841" s="82"/>
      <c r="I841" s="87"/>
      <c r="J841" s="82"/>
    </row>
    <row r="843" spans="1:10" ht="44.25" customHeight="1" x14ac:dyDescent="0.35">
      <c r="A843" s="50"/>
      <c r="B843" s="50"/>
      <c r="C843" s="116" t="s">
        <v>1228</v>
      </c>
      <c r="D843" s="117"/>
      <c r="E843" s="116" t="s">
        <v>1229</v>
      </c>
      <c r="F843" s="117"/>
      <c r="G843" s="116" t="s">
        <v>1230</v>
      </c>
      <c r="H843" s="117"/>
      <c r="I843" s="116" t="s">
        <v>1231</v>
      </c>
      <c r="J843" s="117"/>
    </row>
    <row r="844" spans="1:10" ht="14.5" x14ac:dyDescent="0.35">
      <c r="A844" s="50"/>
      <c r="B844" s="50"/>
      <c r="C844" s="52" t="s">
        <v>1000</v>
      </c>
      <c r="D844" s="53" t="s">
        <v>1232</v>
      </c>
      <c r="E844" s="52" t="s">
        <v>1000</v>
      </c>
      <c r="F844" s="53" t="s">
        <v>1232</v>
      </c>
      <c r="G844" s="52" t="s">
        <v>1000</v>
      </c>
      <c r="H844" s="53" t="s">
        <v>1232</v>
      </c>
      <c r="I844" s="52" t="s">
        <v>1000</v>
      </c>
      <c r="J844" s="53" t="s">
        <v>1232</v>
      </c>
    </row>
    <row r="845" spans="1:10" ht="14.5" x14ac:dyDescent="0.35">
      <c r="A845" s="83" t="s">
        <v>217</v>
      </c>
      <c r="B845" s="84"/>
      <c r="C845" s="85"/>
      <c r="D845" s="85"/>
      <c r="E845" s="85"/>
      <c r="F845" s="85"/>
      <c r="G845" s="86"/>
      <c r="H845" s="86"/>
      <c r="I845" s="86"/>
      <c r="J845" s="86"/>
    </row>
    <row r="846" spans="1:10" ht="14.5" x14ac:dyDescent="0.35">
      <c r="A846" s="50">
        <v>1</v>
      </c>
      <c r="B846" s="70" t="s">
        <v>219</v>
      </c>
      <c r="C846" s="54">
        <v>54</v>
      </c>
      <c r="D846" s="71">
        <v>67.5</v>
      </c>
      <c r="E846" s="54">
        <v>16</v>
      </c>
      <c r="F846" s="71">
        <v>20</v>
      </c>
      <c r="G846" s="54">
        <v>3</v>
      </c>
      <c r="H846" s="71">
        <v>3.75</v>
      </c>
      <c r="I846" s="54">
        <v>7</v>
      </c>
      <c r="J846" s="71">
        <v>8.75</v>
      </c>
    </row>
    <row r="847" spans="1:10" ht="14.5" x14ac:dyDescent="0.35">
      <c r="A847" s="50">
        <v>2</v>
      </c>
      <c r="B847" s="72" t="s">
        <v>221</v>
      </c>
      <c r="C847" s="56">
        <v>18</v>
      </c>
      <c r="D847" s="71">
        <v>90</v>
      </c>
      <c r="E847" s="56">
        <v>2</v>
      </c>
      <c r="F847" s="71">
        <v>10</v>
      </c>
      <c r="G847" s="56">
        <v>0</v>
      </c>
      <c r="H847" s="71">
        <v>0</v>
      </c>
      <c r="I847" s="56">
        <v>0</v>
      </c>
      <c r="J847" s="71">
        <v>0</v>
      </c>
    </row>
    <row r="848" spans="1:10" ht="14.5" x14ac:dyDescent="0.35">
      <c r="A848" s="50">
        <v>3</v>
      </c>
      <c r="B848" s="72" t="s">
        <v>223</v>
      </c>
      <c r="C848" s="56">
        <v>7</v>
      </c>
      <c r="D848" s="71">
        <v>77.777777777777786</v>
      </c>
      <c r="E848" s="56">
        <v>1</v>
      </c>
      <c r="F848" s="71">
        <v>11.111111111111111</v>
      </c>
      <c r="G848" s="56">
        <v>0</v>
      </c>
      <c r="H848" s="71">
        <v>0</v>
      </c>
      <c r="I848" s="56">
        <v>1</v>
      </c>
      <c r="J848" s="71">
        <v>11.111111111111111</v>
      </c>
    </row>
    <row r="849" spans="1:10" ht="14.5" x14ac:dyDescent="0.35">
      <c r="A849" s="50">
        <v>4</v>
      </c>
      <c r="B849" s="72" t="s">
        <v>225</v>
      </c>
      <c r="C849" s="56">
        <v>16</v>
      </c>
      <c r="D849" s="71">
        <v>80</v>
      </c>
      <c r="E849" s="56">
        <v>3</v>
      </c>
      <c r="F849" s="71">
        <v>15</v>
      </c>
      <c r="G849" s="56">
        <v>0</v>
      </c>
      <c r="H849" s="71">
        <v>0</v>
      </c>
      <c r="I849" s="56">
        <v>1</v>
      </c>
      <c r="J849" s="71">
        <v>5</v>
      </c>
    </row>
    <row r="850" spans="1:10" ht="14.5" x14ac:dyDescent="0.35">
      <c r="A850" s="50">
        <v>5</v>
      </c>
      <c r="B850" s="72" t="s">
        <v>227</v>
      </c>
      <c r="C850" s="56">
        <v>7</v>
      </c>
      <c r="D850" s="71">
        <v>70</v>
      </c>
      <c r="E850" s="56">
        <v>2</v>
      </c>
      <c r="F850" s="71">
        <v>20</v>
      </c>
      <c r="G850" s="56">
        <v>0</v>
      </c>
      <c r="H850" s="71">
        <v>0</v>
      </c>
      <c r="I850" s="56">
        <v>1</v>
      </c>
      <c r="J850" s="71">
        <v>10</v>
      </c>
    </row>
    <row r="851" spans="1:10" ht="14.5" x14ac:dyDescent="0.35">
      <c r="A851" s="50">
        <v>6</v>
      </c>
      <c r="B851" s="72" t="s">
        <v>229</v>
      </c>
      <c r="C851" s="56">
        <v>24</v>
      </c>
      <c r="D851" s="71">
        <v>82.758620689655174</v>
      </c>
      <c r="E851" s="56">
        <v>3</v>
      </c>
      <c r="F851" s="71">
        <v>10.344827586206897</v>
      </c>
      <c r="G851" s="56">
        <v>0</v>
      </c>
      <c r="H851" s="71">
        <v>0</v>
      </c>
      <c r="I851" s="56">
        <v>2</v>
      </c>
      <c r="J851" s="71">
        <v>6.8965517241379306</v>
      </c>
    </row>
    <row r="852" spans="1:10" ht="14.5" x14ac:dyDescent="0.35">
      <c r="A852" s="50">
        <v>7</v>
      </c>
      <c r="B852" s="72" t="s">
        <v>231</v>
      </c>
      <c r="C852" s="56">
        <v>27</v>
      </c>
      <c r="D852" s="71">
        <v>84.375</v>
      </c>
      <c r="E852" s="56">
        <v>4</v>
      </c>
      <c r="F852" s="71">
        <v>12.5</v>
      </c>
      <c r="G852" s="56">
        <v>0</v>
      </c>
      <c r="H852" s="71">
        <v>0</v>
      </c>
      <c r="I852" s="56">
        <v>1</v>
      </c>
      <c r="J852" s="71">
        <v>3.125</v>
      </c>
    </row>
    <row r="853" spans="1:10" ht="14.5" x14ac:dyDescent="0.35">
      <c r="A853" s="50">
        <v>8</v>
      </c>
      <c r="B853" s="72" t="s">
        <v>233</v>
      </c>
      <c r="C853" s="56">
        <v>26</v>
      </c>
      <c r="D853" s="71">
        <v>78.787878787878782</v>
      </c>
      <c r="E853" s="56">
        <v>5</v>
      </c>
      <c r="F853" s="71">
        <v>15.151515151515152</v>
      </c>
      <c r="G853" s="56">
        <v>0</v>
      </c>
      <c r="H853" s="71">
        <v>0</v>
      </c>
      <c r="I853" s="56">
        <v>2</v>
      </c>
      <c r="J853" s="71">
        <v>6.0606060606060606</v>
      </c>
    </row>
    <row r="854" spans="1:10" ht="14.5" x14ac:dyDescent="0.35">
      <c r="A854" s="50">
        <v>9</v>
      </c>
      <c r="B854" s="72" t="s">
        <v>235</v>
      </c>
      <c r="C854" s="56">
        <v>21</v>
      </c>
      <c r="D854" s="71">
        <v>95.454545454545453</v>
      </c>
      <c r="E854" s="56">
        <v>1</v>
      </c>
      <c r="F854" s="71">
        <v>4.5454545454545459</v>
      </c>
      <c r="G854" s="56">
        <v>0</v>
      </c>
      <c r="H854" s="71">
        <v>0</v>
      </c>
      <c r="I854" s="56">
        <v>0</v>
      </c>
      <c r="J854" s="71">
        <v>0</v>
      </c>
    </row>
    <row r="855" spans="1:10" ht="14.5" x14ac:dyDescent="0.35">
      <c r="A855" s="50">
        <v>10</v>
      </c>
      <c r="B855" s="72" t="s">
        <v>237</v>
      </c>
      <c r="C855" s="56">
        <v>18</v>
      </c>
      <c r="D855" s="71">
        <v>100</v>
      </c>
      <c r="E855" s="56">
        <v>0</v>
      </c>
      <c r="F855" s="71">
        <v>0</v>
      </c>
      <c r="G855" s="56">
        <v>0</v>
      </c>
      <c r="H855" s="71">
        <v>0</v>
      </c>
      <c r="I855" s="56">
        <v>0</v>
      </c>
      <c r="J855" s="71">
        <v>0</v>
      </c>
    </row>
    <row r="856" spans="1:10" ht="14.5" x14ac:dyDescent="0.35">
      <c r="A856" s="50">
        <v>11</v>
      </c>
      <c r="B856" s="72" t="s">
        <v>239</v>
      </c>
      <c r="C856" s="56">
        <v>6</v>
      </c>
      <c r="D856" s="71">
        <v>75</v>
      </c>
      <c r="E856" s="56">
        <v>2</v>
      </c>
      <c r="F856" s="71">
        <v>25</v>
      </c>
      <c r="G856" s="56">
        <v>0</v>
      </c>
      <c r="H856" s="71">
        <v>0</v>
      </c>
      <c r="I856" s="56">
        <v>0</v>
      </c>
      <c r="J856" s="71">
        <v>0</v>
      </c>
    </row>
    <row r="857" spans="1:10" ht="14.5" x14ac:dyDescent="0.35">
      <c r="A857" s="50">
        <v>12</v>
      </c>
      <c r="B857" s="72" t="s">
        <v>241</v>
      </c>
      <c r="C857" s="56">
        <v>8</v>
      </c>
      <c r="D857" s="71">
        <v>66.666666666666657</v>
      </c>
      <c r="E857" s="56">
        <v>1</v>
      </c>
      <c r="F857" s="71">
        <v>8.3333333333333321</v>
      </c>
      <c r="G857" s="56">
        <v>1</v>
      </c>
      <c r="H857" s="71">
        <v>8.3333333333333321</v>
      </c>
      <c r="I857" s="56">
        <v>2</v>
      </c>
      <c r="J857" s="71">
        <v>16.666666666666664</v>
      </c>
    </row>
    <row r="858" spans="1:10" ht="14.5" x14ac:dyDescent="0.35">
      <c r="A858" s="50">
        <v>13</v>
      </c>
      <c r="B858" s="72" t="s">
        <v>243</v>
      </c>
      <c r="C858" s="56">
        <v>20</v>
      </c>
      <c r="D858" s="71">
        <v>86.956521739130437</v>
      </c>
      <c r="E858" s="56">
        <v>1</v>
      </c>
      <c r="F858" s="71">
        <v>4.3478260869565215</v>
      </c>
      <c r="G858" s="56">
        <v>0</v>
      </c>
      <c r="H858" s="71">
        <v>0</v>
      </c>
      <c r="I858" s="56">
        <v>2</v>
      </c>
      <c r="J858" s="71">
        <v>8.695652173913043</v>
      </c>
    </row>
    <row r="859" spans="1:10" ht="14.5" x14ac:dyDescent="0.35">
      <c r="A859" s="50">
        <v>14</v>
      </c>
      <c r="B859" s="72" t="s">
        <v>245</v>
      </c>
      <c r="C859" s="56">
        <v>0</v>
      </c>
      <c r="D859" s="71">
        <v>0</v>
      </c>
      <c r="E859" s="56">
        <v>2</v>
      </c>
      <c r="F859" s="71">
        <v>66.666666666666657</v>
      </c>
      <c r="G859" s="56">
        <v>0</v>
      </c>
      <c r="H859" s="71">
        <v>0</v>
      </c>
      <c r="I859" s="56">
        <v>1</v>
      </c>
      <c r="J859" s="71">
        <v>33.333333333333329</v>
      </c>
    </row>
    <row r="860" spans="1:10" ht="14.5" x14ac:dyDescent="0.35">
      <c r="A860" s="50">
        <v>15</v>
      </c>
      <c r="B860" s="72" t="s">
        <v>247</v>
      </c>
      <c r="C860" s="56">
        <v>23</v>
      </c>
      <c r="D860" s="71">
        <v>100</v>
      </c>
      <c r="E860" s="56">
        <v>0</v>
      </c>
      <c r="F860" s="71">
        <v>0</v>
      </c>
      <c r="G860" s="56">
        <v>0</v>
      </c>
      <c r="H860" s="71">
        <v>0</v>
      </c>
      <c r="I860" s="56">
        <v>0</v>
      </c>
      <c r="J860" s="71">
        <v>0</v>
      </c>
    </row>
    <row r="861" spans="1:10" ht="14.5" x14ac:dyDescent="0.35">
      <c r="A861" s="50">
        <v>16</v>
      </c>
      <c r="B861" s="72" t="s">
        <v>249</v>
      </c>
      <c r="C861" s="56">
        <v>3</v>
      </c>
      <c r="D861" s="71">
        <v>100</v>
      </c>
      <c r="E861" s="56">
        <v>0</v>
      </c>
      <c r="F861" s="71">
        <v>0</v>
      </c>
      <c r="G861" s="56">
        <v>0</v>
      </c>
      <c r="H861" s="71">
        <v>0</v>
      </c>
      <c r="I861" s="56">
        <v>0</v>
      </c>
      <c r="J861" s="71">
        <v>0</v>
      </c>
    </row>
    <row r="862" spans="1:10" ht="14.5" x14ac:dyDescent="0.35">
      <c r="A862" s="50">
        <v>17</v>
      </c>
      <c r="B862" s="72" t="s">
        <v>251</v>
      </c>
      <c r="C862" s="56">
        <v>0</v>
      </c>
      <c r="D862" s="71">
        <v>0</v>
      </c>
      <c r="E862" s="56">
        <v>1</v>
      </c>
      <c r="F862" s="71">
        <v>100</v>
      </c>
      <c r="G862" s="56">
        <v>0</v>
      </c>
      <c r="H862" s="71">
        <v>0</v>
      </c>
      <c r="I862" s="56">
        <v>0</v>
      </c>
      <c r="J862" s="71">
        <v>0</v>
      </c>
    </row>
    <row r="863" spans="1:10" ht="14.5" x14ac:dyDescent="0.35">
      <c r="A863" s="50">
        <v>18</v>
      </c>
      <c r="B863" s="72" t="s">
        <v>253</v>
      </c>
      <c r="C863" s="56">
        <v>3</v>
      </c>
      <c r="D863" s="71">
        <v>60</v>
      </c>
      <c r="E863" s="56">
        <v>2</v>
      </c>
      <c r="F863" s="71">
        <v>40</v>
      </c>
      <c r="G863" s="56">
        <v>0</v>
      </c>
      <c r="H863" s="71">
        <v>0</v>
      </c>
      <c r="I863" s="56">
        <v>0</v>
      </c>
      <c r="J863" s="71">
        <v>0</v>
      </c>
    </row>
    <row r="864" spans="1:10" ht="14.5" x14ac:dyDescent="0.35">
      <c r="A864" s="50">
        <v>19</v>
      </c>
      <c r="B864" s="72" t="s">
        <v>255</v>
      </c>
      <c r="C864" s="56">
        <v>8</v>
      </c>
      <c r="D864" s="71">
        <v>80</v>
      </c>
      <c r="E864" s="56">
        <v>2</v>
      </c>
      <c r="F864" s="71">
        <v>20</v>
      </c>
      <c r="G864" s="56">
        <v>0</v>
      </c>
      <c r="H864" s="71">
        <v>0</v>
      </c>
      <c r="I864" s="56">
        <v>0</v>
      </c>
      <c r="J864" s="71">
        <v>0</v>
      </c>
    </row>
    <row r="865" spans="1:10" ht="14.5" x14ac:dyDescent="0.35">
      <c r="A865" s="50">
        <v>20</v>
      </c>
      <c r="B865" s="72" t="s">
        <v>257</v>
      </c>
      <c r="C865" s="56">
        <v>5</v>
      </c>
      <c r="D865" s="71">
        <v>100</v>
      </c>
      <c r="E865" s="56">
        <v>0</v>
      </c>
      <c r="F865" s="71">
        <v>0</v>
      </c>
      <c r="G865" s="56">
        <v>0</v>
      </c>
      <c r="H865" s="71">
        <v>0</v>
      </c>
      <c r="I865" s="56">
        <v>0</v>
      </c>
      <c r="J865" s="71">
        <v>0</v>
      </c>
    </row>
    <row r="866" spans="1:10" ht="14.5" x14ac:dyDescent="0.35">
      <c r="A866" s="50">
        <v>21</v>
      </c>
      <c r="B866" s="72" t="s">
        <v>259</v>
      </c>
      <c r="C866" s="56">
        <v>7</v>
      </c>
      <c r="D866" s="71">
        <v>58.333333333333336</v>
      </c>
      <c r="E866" s="56">
        <v>4</v>
      </c>
      <c r="F866" s="71">
        <v>33.333333333333329</v>
      </c>
      <c r="G866" s="56">
        <v>1</v>
      </c>
      <c r="H866" s="71">
        <v>8.3333333333333321</v>
      </c>
      <c r="I866" s="56">
        <v>0</v>
      </c>
      <c r="J866" s="71">
        <v>0</v>
      </c>
    </row>
    <row r="867" spans="1:10" ht="14.5" x14ac:dyDescent="0.35">
      <c r="A867" s="50">
        <v>22</v>
      </c>
      <c r="B867" s="72" t="s">
        <v>261</v>
      </c>
      <c r="C867" s="56">
        <v>1</v>
      </c>
      <c r="D867" s="71">
        <v>100</v>
      </c>
      <c r="E867" s="56">
        <v>0</v>
      </c>
      <c r="F867" s="71">
        <v>0</v>
      </c>
      <c r="G867" s="56">
        <v>0</v>
      </c>
      <c r="H867" s="71">
        <v>0</v>
      </c>
      <c r="I867" s="56">
        <v>0</v>
      </c>
      <c r="J867" s="71">
        <v>0</v>
      </c>
    </row>
    <row r="868" spans="1:10" ht="14.5" x14ac:dyDescent="0.35">
      <c r="A868" s="50">
        <v>23</v>
      </c>
      <c r="B868" s="72" t="s">
        <v>263</v>
      </c>
      <c r="C868" s="56">
        <v>2</v>
      </c>
      <c r="D868" s="71">
        <v>66.666666666666657</v>
      </c>
      <c r="E868" s="56">
        <v>1</v>
      </c>
      <c r="F868" s="71">
        <v>33.333333333333329</v>
      </c>
      <c r="G868" s="56">
        <v>0</v>
      </c>
      <c r="H868" s="71">
        <v>0</v>
      </c>
      <c r="I868" s="56">
        <v>0</v>
      </c>
      <c r="J868" s="71">
        <v>0</v>
      </c>
    </row>
    <row r="869" spans="1:10" ht="14.5" x14ac:dyDescent="0.35">
      <c r="A869" s="50">
        <v>24</v>
      </c>
      <c r="B869" s="72" t="s">
        <v>265</v>
      </c>
      <c r="C869" s="56">
        <v>1</v>
      </c>
      <c r="D869" s="71">
        <v>100</v>
      </c>
      <c r="E869" s="56">
        <v>0</v>
      </c>
      <c r="F869" s="71">
        <v>0</v>
      </c>
      <c r="G869" s="56">
        <v>0</v>
      </c>
      <c r="H869" s="71">
        <v>0</v>
      </c>
      <c r="I869" s="56">
        <v>0</v>
      </c>
      <c r="J869" s="71">
        <v>0</v>
      </c>
    </row>
    <row r="870" spans="1:10" ht="14.5" x14ac:dyDescent="0.35">
      <c r="A870" s="50">
        <v>25</v>
      </c>
      <c r="B870" s="72" t="s">
        <v>267</v>
      </c>
      <c r="C870" s="56">
        <v>0</v>
      </c>
      <c r="D870" s="71">
        <v>0</v>
      </c>
      <c r="E870" s="56">
        <v>1</v>
      </c>
      <c r="F870" s="71">
        <v>100</v>
      </c>
      <c r="G870" s="56">
        <v>0</v>
      </c>
      <c r="H870" s="71">
        <v>0</v>
      </c>
      <c r="I870" s="56">
        <v>0</v>
      </c>
      <c r="J870" s="71">
        <v>0</v>
      </c>
    </row>
    <row r="871" spans="1:10" ht="14.5" x14ac:dyDescent="0.35">
      <c r="A871" s="50">
        <v>28</v>
      </c>
      <c r="B871" s="72" t="s">
        <v>273</v>
      </c>
      <c r="C871" s="56">
        <v>1</v>
      </c>
      <c r="D871" s="71">
        <v>100</v>
      </c>
      <c r="E871" s="56">
        <v>0</v>
      </c>
      <c r="F871" s="71">
        <v>0</v>
      </c>
      <c r="G871" s="56">
        <v>0</v>
      </c>
      <c r="H871" s="71">
        <v>0</v>
      </c>
      <c r="I871" s="56">
        <v>0</v>
      </c>
      <c r="J871" s="71">
        <v>0</v>
      </c>
    </row>
    <row r="872" spans="1:10" ht="14.5" x14ac:dyDescent="0.35">
      <c r="A872" s="50">
        <v>30</v>
      </c>
      <c r="B872" s="72" t="s">
        <v>277</v>
      </c>
      <c r="C872" s="56">
        <v>1</v>
      </c>
      <c r="D872" s="71">
        <v>100</v>
      </c>
      <c r="E872" s="56">
        <v>0</v>
      </c>
      <c r="F872" s="71">
        <v>0</v>
      </c>
      <c r="G872" s="56">
        <v>0</v>
      </c>
      <c r="H872" s="71">
        <v>0</v>
      </c>
      <c r="I872" s="56">
        <v>0</v>
      </c>
      <c r="J872" s="71">
        <v>0</v>
      </c>
    </row>
    <row r="873" spans="1:10" ht="14.5" x14ac:dyDescent="0.35">
      <c r="A873" s="50">
        <v>31</v>
      </c>
      <c r="B873" s="72" t="s">
        <v>279</v>
      </c>
      <c r="C873" s="56">
        <v>7</v>
      </c>
      <c r="D873" s="71">
        <v>70</v>
      </c>
      <c r="E873" s="56">
        <v>2</v>
      </c>
      <c r="F873" s="71">
        <v>20</v>
      </c>
      <c r="G873" s="56">
        <v>0</v>
      </c>
      <c r="H873" s="71">
        <v>0</v>
      </c>
      <c r="I873" s="56">
        <v>1</v>
      </c>
      <c r="J873" s="71">
        <v>10</v>
      </c>
    </row>
    <row r="874" spans="1:10" ht="14.5" x14ac:dyDescent="0.35">
      <c r="A874" s="50">
        <v>32</v>
      </c>
      <c r="B874" s="72" t="s">
        <v>281</v>
      </c>
      <c r="C874" s="56">
        <v>4</v>
      </c>
      <c r="D874" s="71">
        <v>66.666666666666657</v>
      </c>
      <c r="E874" s="56">
        <v>2</v>
      </c>
      <c r="F874" s="71">
        <v>33.333333333333329</v>
      </c>
      <c r="G874" s="56">
        <v>0</v>
      </c>
      <c r="H874" s="71">
        <v>0</v>
      </c>
      <c r="I874" s="56">
        <v>0</v>
      </c>
      <c r="J874" s="71">
        <v>0</v>
      </c>
    </row>
    <row r="875" spans="1:10" ht="14.5" x14ac:dyDescent="0.35">
      <c r="A875" s="50">
        <v>33</v>
      </c>
      <c r="B875" s="72" t="s">
        <v>283</v>
      </c>
      <c r="C875" s="56">
        <v>2</v>
      </c>
      <c r="D875" s="71">
        <v>50</v>
      </c>
      <c r="E875" s="56">
        <v>1</v>
      </c>
      <c r="F875" s="71">
        <v>25</v>
      </c>
      <c r="G875" s="56">
        <v>0</v>
      </c>
      <c r="H875" s="71">
        <v>0</v>
      </c>
      <c r="I875" s="56">
        <v>1</v>
      </c>
      <c r="J875" s="71">
        <v>25</v>
      </c>
    </row>
    <row r="876" spans="1:10" ht="14.5" x14ac:dyDescent="0.35">
      <c r="A876" s="65"/>
      <c r="B876" s="65"/>
      <c r="C876" s="66"/>
      <c r="D876" s="66"/>
      <c r="E876" s="66"/>
      <c r="F876" s="66"/>
      <c r="G876" s="66"/>
      <c r="H876" s="66"/>
      <c r="I876" s="66"/>
      <c r="J876" s="66"/>
    </row>
    <row r="877" spans="1:10" ht="14.5" x14ac:dyDescent="0.35">
      <c r="A877" s="50" t="s">
        <v>1234</v>
      </c>
      <c r="B877" s="50"/>
      <c r="C877" s="81">
        <v>320</v>
      </c>
      <c r="D877" s="71">
        <v>78.817733990147786</v>
      </c>
      <c r="E877" s="81">
        <v>59</v>
      </c>
      <c r="F877" s="71">
        <v>14.532019704433496</v>
      </c>
      <c r="G877" s="81">
        <v>5</v>
      </c>
      <c r="H877" s="71">
        <v>1.2315270935960592</v>
      </c>
      <c r="I877" s="81">
        <v>22</v>
      </c>
      <c r="J877" s="71">
        <v>5.4187192118226601</v>
      </c>
    </row>
    <row r="879" spans="1:10" ht="40.4" customHeight="1" x14ac:dyDescent="0.35">
      <c r="B879" s="88" t="s">
        <v>505</v>
      </c>
      <c r="C879" s="88"/>
      <c r="D879" s="88"/>
      <c r="E879" s="88"/>
      <c r="F879" s="89"/>
      <c r="G879" s="6"/>
    </row>
    <row r="880" spans="1:10" s="131" customFormat="1" ht="12" customHeight="1" x14ac:dyDescent="0.35">
      <c r="B880" s="17" t="s">
        <v>506</v>
      </c>
      <c r="C880" s="132"/>
      <c r="D880" s="132"/>
      <c r="E880" s="132"/>
      <c r="F880" s="133"/>
      <c r="G880" s="133"/>
    </row>
    <row r="881" spans="1:9" s="18" customFormat="1" ht="12" customHeight="1" x14ac:dyDescent="0.35">
      <c r="B881" s="19"/>
      <c r="C881" s="19"/>
      <c r="D881" s="19"/>
      <c r="E881" s="19"/>
      <c r="F881" s="20"/>
      <c r="G881" s="20"/>
    </row>
    <row r="882" spans="1:9" s="18" customFormat="1" ht="12" customHeight="1" x14ac:dyDescent="0.35">
      <c r="B882" s="21" t="s">
        <v>507</v>
      </c>
      <c r="C882" s="21"/>
      <c r="D882" s="19"/>
      <c r="E882" s="19"/>
      <c r="F882" s="20"/>
      <c r="G882" s="20"/>
    </row>
    <row r="883" spans="1:9" ht="60" customHeight="1" x14ac:dyDescent="0.35">
      <c r="A883" s="7"/>
      <c r="B883" s="7"/>
      <c r="C883" s="92" t="s">
        <v>508</v>
      </c>
      <c r="D883" s="93"/>
      <c r="E883" s="92" t="s">
        <v>509</v>
      </c>
      <c r="F883" s="93"/>
      <c r="G883" s="92" t="s">
        <v>510</v>
      </c>
      <c r="H883" s="93"/>
    </row>
    <row r="884" spans="1:9" ht="15.75" customHeight="1" x14ac:dyDescent="0.35">
      <c r="A884" s="7"/>
      <c r="B884" s="125"/>
      <c r="C884" s="34" t="s">
        <v>1000</v>
      </c>
      <c r="D884" s="8" t="s">
        <v>1001</v>
      </c>
      <c r="E884" s="34" t="s">
        <v>1000</v>
      </c>
      <c r="F884" s="8" t="s">
        <v>1001</v>
      </c>
      <c r="G884" s="34" t="s">
        <v>1000</v>
      </c>
      <c r="H884" s="8" t="s">
        <v>1001</v>
      </c>
    </row>
    <row r="885" spans="1:9" ht="14.5" x14ac:dyDescent="0.35">
      <c r="A885" s="15" t="s">
        <v>511</v>
      </c>
      <c r="B885" s="130" t="s">
        <v>512</v>
      </c>
      <c r="C885" s="10">
        <v>59</v>
      </c>
      <c r="D885" s="24">
        <f>C885/118*100</f>
        <v>50</v>
      </c>
      <c r="E885" s="10">
        <v>6</v>
      </c>
      <c r="F885" s="24">
        <f>E885/118*100</f>
        <v>5.0847457627118651</v>
      </c>
      <c r="G885" s="10">
        <v>53</v>
      </c>
      <c r="H885" s="24">
        <f>G885/118*100</f>
        <v>44.915254237288138</v>
      </c>
      <c r="I885" s="16"/>
    </row>
    <row r="886" spans="1:9" ht="14.5" x14ac:dyDescent="0.35">
      <c r="A886" s="15" t="s">
        <v>513</v>
      </c>
      <c r="B886" s="130" t="s">
        <v>514</v>
      </c>
      <c r="C886" s="10">
        <v>84</v>
      </c>
      <c r="D886" s="24">
        <f t="shared" ref="D886:D892" si="96">C886/118*100</f>
        <v>71.186440677966104</v>
      </c>
      <c r="E886" s="10">
        <v>7</v>
      </c>
      <c r="F886" s="24">
        <f t="shared" ref="F886:F892" si="97">E886/118*100</f>
        <v>5.9322033898305087</v>
      </c>
      <c r="G886" s="10">
        <v>27</v>
      </c>
      <c r="H886" s="24">
        <f t="shared" ref="H886:H892" si="98">G886/118*100</f>
        <v>22.881355932203391</v>
      </c>
      <c r="I886" s="16"/>
    </row>
    <row r="887" spans="1:9" ht="14.5" x14ac:dyDescent="0.35">
      <c r="A887" s="15" t="s">
        <v>515</v>
      </c>
      <c r="B887" s="130" t="s">
        <v>516</v>
      </c>
      <c r="C887" s="10">
        <v>78</v>
      </c>
      <c r="D887" s="24">
        <f t="shared" si="96"/>
        <v>66.101694915254242</v>
      </c>
      <c r="E887" s="10">
        <v>10</v>
      </c>
      <c r="F887" s="24">
        <f t="shared" si="97"/>
        <v>8.4745762711864394</v>
      </c>
      <c r="G887" s="10">
        <v>30</v>
      </c>
      <c r="H887" s="24">
        <f t="shared" si="98"/>
        <v>25.423728813559322</v>
      </c>
      <c r="I887" s="16"/>
    </row>
    <row r="888" spans="1:9" ht="14.5" x14ac:dyDescent="0.35">
      <c r="A888" s="15" t="s">
        <v>517</v>
      </c>
      <c r="B888" s="130" t="s">
        <v>518</v>
      </c>
      <c r="C888" s="10">
        <v>45</v>
      </c>
      <c r="D888" s="24">
        <f t="shared" si="96"/>
        <v>38.135593220338983</v>
      </c>
      <c r="E888" s="10">
        <v>11</v>
      </c>
      <c r="F888" s="24">
        <f t="shared" si="97"/>
        <v>9.3220338983050848</v>
      </c>
      <c r="G888" s="10">
        <v>62</v>
      </c>
      <c r="H888" s="24">
        <f t="shared" si="98"/>
        <v>52.542372881355938</v>
      </c>
      <c r="I888" s="16"/>
    </row>
    <row r="889" spans="1:9" ht="15.75" customHeight="1" x14ac:dyDescent="0.35">
      <c r="A889" s="15" t="s">
        <v>519</v>
      </c>
      <c r="B889" s="130" t="s">
        <v>520</v>
      </c>
      <c r="C889" s="10">
        <v>70</v>
      </c>
      <c r="D889" s="24">
        <f t="shared" si="96"/>
        <v>59.322033898305079</v>
      </c>
      <c r="E889" s="10">
        <v>9</v>
      </c>
      <c r="F889" s="24">
        <f t="shared" si="97"/>
        <v>7.6271186440677967</v>
      </c>
      <c r="G889" s="10">
        <v>39</v>
      </c>
      <c r="H889" s="24">
        <f t="shared" si="98"/>
        <v>33.050847457627121</v>
      </c>
      <c r="I889" s="16"/>
    </row>
    <row r="890" spans="1:9" ht="14.5" x14ac:dyDescent="0.35">
      <c r="A890" s="15" t="s">
        <v>521</v>
      </c>
      <c r="B890" s="130" t="s">
        <v>522</v>
      </c>
      <c r="C890" s="10">
        <v>86</v>
      </c>
      <c r="D890" s="24">
        <f t="shared" si="96"/>
        <v>72.881355932203391</v>
      </c>
      <c r="E890" s="10">
        <v>6</v>
      </c>
      <c r="F890" s="24">
        <f t="shared" si="97"/>
        <v>5.0847457627118651</v>
      </c>
      <c r="G890" s="10">
        <v>28</v>
      </c>
      <c r="H890" s="24">
        <f t="shared" si="98"/>
        <v>23.728813559322035</v>
      </c>
      <c r="I890" s="16"/>
    </row>
    <row r="891" spans="1:9" ht="14.25" customHeight="1" x14ac:dyDescent="0.35">
      <c r="A891" s="15" t="s">
        <v>523</v>
      </c>
      <c r="B891" s="130" t="s">
        <v>524</v>
      </c>
      <c r="C891" s="10">
        <v>92</v>
      </c>
      <c r="D891" s="24">
        <f t="shared" si="96"/>
        <v>77.966101694915253</v>
      </c>
      <c r="E891" s="10">
        <v>9</v>
      </c>
      <c r="F891" s="24">
        <f t="shared" si="97"/>
        <v>7.6271186440677967</v>
      </c>
      <c r="G891" s="10">
        <v>17</v>
      </c>
      <c r="H891" s="24">
        <f t="shared" si="98"/>
        <v>14.40677966101695</v>
      </c>
      <c r="I891" s="16"/>
    </row>
    <row r="892" spans="1:9" ht="14.5" x14ac:dyDescent="0.35">
      <c r="A892" s="15" t="s">
        <v>525</v>
      </c>
      <c r="B892" s="130" t="s">
        <v>526</v>
      </c>
      <c r="C892" s="10">
        <v>56</v>
      </c>
      <c r="D892" s="24">
        <f t="shared" si="96"/>
        <v>47.457627118644069</v>
      </c>
      <c r="E892" s="10">
        <v>9</v>
      </c>
      <c r="F892" s="24">
        <f t="shared" si="97"/>
        <v>7.6271186440677967</v>
      </c>
      <c r="G892" s="10">
        <v>53</v>
      </c>
      <c r="H892" s="24">
        <f t="shared" si="98"/>
        <v>44.915254237288138</v>
      </c>
      <c r="I892" s="16"/>
    </row>
    <row r="893" spans="1:9" ht="14.5" x14ac:dyDescent="0.35">
      <c r="B893" s="29"/>
      <c r="C893" s="29"/>
      <c r="D893" s="30"/>
      <c r="E893" s="30"/>
      <c r="F893" s="12"/>
      <c r="G893" s="12"/>
      <c r="H893" s="12"/>
    </row>
    <row r="894" spans="1:9" s="18" customFormat="1" ht="12" customHeight="1" x14ac:dyDescent="0.35">
      <c r="B894" s="21" t="s">
        <v>3</v>
      </c>
      <c r="C894" s="21"/>
      <c r="D894" s="19"/>
      <c r="E894" s="19"/>
      <c r="F894" s="20"/>
      <c r="G894" s="20"/>
    </row>
    <row r="895" spans="1:9" ht="60" customHeight="1" x14ac:dyDescent="0.35">
      <c r="A895" s="7"/>
      <c r="B895" s="7"/>
      <c r="C895" s="92" t="s">
        <v>508</v>
      </c>
      <c r="D895" s="93"/>
      <c r="E895" s="92" t="s">
        <v>509</v>
      </c>
      <c r="F895" s="93"/>
      <c r="G895" s="92" t="s">
        <v>510</v>
      </c>
      <c r="H895" s="93"/>
    </row>
    <row r="896" spans="1:9" ht="15.75" customHeight="1" x14ac:dyDescent="0.35">
      <c r="A896" s="7"/>
      <c r="B896" s="7"/>
      <c r="C896" s="34" t="s">
        <v>1000</v>
      </c>
      <c r="D896" s="8" t="s">
        <v>1001</v>
      </c>
      <c r="E896" s="34" t="s">
        <v>1000</v>
      </c>
      <c r="F896" s="8" t="s">
        <v>1001</v>
      </c>
      <c r="G896" s="34" t="s">
        <v>1000</v>
      </c>
      <c r="H896" s="8" t="s">
        <v>1001</v>
      </c>
    </row>
    <row r="897" spans="1:8" ht="14.5" x14ac:dyDescent="0.35">
      <c r="A897" s="15" t="s">
        <v>511</v>
      </c>
      <c r="B897" s="13" t="s">
        <v>512</v>
      </c>
      <c r="C897" s="10">
        <v>105</v>
      </c>
      <c r="D897" s="24">
        <f>C897/202*100</f>
        <v>51.980198019801982</v>
      </c>
      <c r="E897" s="10">
        <v>4</v>
      </c>
      <c r="F897" s="24">
        <f>E897/202*100</f>
        <v>1.9801980198019802</v>
      </c>
      <c r="G897" s="10">
        <v>93</v>
      </c>
      <c r="H897" s="24">
        <f>G897/202*100</f>
        <v>46.039603960396043</v>
      </c>
    </row>
    <row r="898" spans="1:8" ht="14.5" x14ac:dyDescent="0.35">
      <c r="A898" s="15" t="s">
        <v>513</v>
      </c>
      <c r="B898" s="13" t="s">
        <v>514</v>
      </c>
      <c r="C898" s="10">
        <v>131</v>
      </c>
      <c r="D898" s="24">
        <f t="shared" ref="D898:D904" si="99">C898/202*100</f>
        <v>64.851485148514854</v>
      </c>
      <c r="E898" s="10">
        <v>9</v>
      </c>
      <c r="F898" s="24">
        <f t="shared" ref="F898:F904" si="100">E898/202*100</f>
        <v>4.455445544554455</v>
      </c>
      <c r="G898" s="10">
        <v>62</v>
      </c>
      <c r="H898" s="24">
        <f t="shared" ref="H898:H904" si="101">G898/202*100</f>
        <v>30.693069306930692</v>
      </c>
    </row>
    <row r="899" spans="1:8" ht="14.5" x14ac:dyDescent="0.35">
      <c r="A899" s="15" t="s">
        <v>515</v>
      </c>
      <c r="B899" s="13" t="s">
        <v>516</v>
      </c>
      <c r="C899" s="10">
        <v>133</v>
      </c>
      <c r="D899" s="24">
        <f t="shared" si="99"/>
        <v>65.841584158415841</v>
      </c>
      <c r="E899" s="10">
        <v>8</v>
      </c>
      <c r="F899" s="24">
        <f t="shared" si="100"/>
        <v>3.9603960396039604</v>
      </c>
      <c r="G899" s="10">
        <v>61</v>
      </c>
      <c r="H899" s="24">
        <f t="shared" si="101"/>
        <v>30.198019801980198</v>
      </c>
    </row>
    <row r="900" spans="1:8" ht="14.5" x14ac:dyDescent="0.35">
      <c r="A900" s="15" t="s">
        <v>517</v>
      </c>
      <c r="B900" s="13" t="s">
        <v>518</v>
      </c>
      <c r="C900" s="10">
        <v>77</v>
      </c>
      <c r="D900" s="24">
        <f t="shared" si="99"/>
        <v>38.118811881188122</v>
      </c>
      <c r="E900" s="10">
        <v>8</v>
      </c>
      <c r="F900" s="24">
        <f t="shared" si="100"/>
        <v>3.9603960396039604</v>
      </c>
      <c r="G900" s="10">
        <v>117</v>
      </c>
      <c r="H900" s="24">
        <f t="shared" si="101"/>
        <v>57.920792079207914</v>
      </c>
    </row>
    <row r="901" spans="1:8" ht="15.75" customHeight="1" x14ac:dyDescent="0.35">
      <c r="A901" s="15" t="s">
        <v>519</v>
      </c>
      <c r="B901" s="13" t="s">
        <v>520</v>
      </c>
      <c r="C901" s="10">
        <v>119</v>
      </c>
      <c r="D901" s="24">
        <f t="shared" si="99"/>
        <v>58.910891089108908</v>
      </c>
      <c r="E901" s="10">
        <v>6</v>
      </c>
      <c r="F901" s="24">
        <f t="shared" si="100"/>
        <v>2.9702970297029703</v>
      </c>
      <c r="G901" s="10">
        <v>77</v>
      </c>
      <c r="H901" s="24">
        <f t="shared" si="101"/>
        <v>38.118811881188122</v>
      </c>
    </row>
    <row r="902" spans="1:8" ht="14.5" x14ac:dyDescent="0.35">
      <c r="A902" s="15" t="s">
        <v>521</v>
      </c>
      <c r="B902" s="13" t="s">
        <v>522</v>
      </c>
      <c r="C902" s="10">
        <v>154</v>
      </c>
      <c r="D902" s="24">
        <f t="shared" si="99"/>
        <v>76.237623762376245</v>
      </c>
      <c r="E902" s="10">
        <v>5</v>
      </c>
      <c r="F902" s="24">
        <f t="shared" si="100"/>
        <v>2.4752475247524752</v>
      </c>
      <c r="G902" s="10">
        <v>43</v>
      </c>
      <c r="H902" s="24">
        <f t="shared" si="101"/>
        <v>21.287128712871286</v>
      </c>
    </row>
    <row r="903" spans="1:8" ht="14.25" customHeight="1" x14ac:dyDescent="0.35">
      <c r="A903" s="15" t="s">
        <v>523</v>
      </c>
      <c r="B903" s="13" t="s">
        <v>524</v>
      </c>
      <c r="C903" s="10">
        <v>159</v>
      </c>
      <c r="D903" s="24">
        <f t="shared" si="99"/>
        <v>78.712871287128721</v>
      </c>
      <c r="E903" s="10">
        <v>10</v>
      </c>
      <c r="F903" s="24">
        <f t="shared" si="100"/>
        <v>4.9504950495049505</v>
      </c>
      <c r="G903" s="10">
        <v>33</v>
      </c>
      <c r="H903" s="24">
        <f t="shared" si="101"/>
        <v>16.336633663366339</v>
      </c>
    </row>
    <row r="904" spans="1:8" ht="14.5" x14ac:dyDescent="0.35">
      <c r="A904" s="15" t="s">
        <v>525</v>
      </c>
      <c r="B904" s="13" t="s">
        <v>526</v>
      </c>
      <c r="C904" s="10">
        <v>106</v>
      </c>
      <c r="D904" s="24">
        <f t="shared" si="99"/>
        <v>52.475247524752476</v>
      </c>
      <c r="E904" s="10">
        <v>9</v>
      </c>
      <c r="F904" s="24">
        <f t="shared" si="100"/>
        <v>4.455445544554455</v>
      </c>
      <c r="G904" s="10">
        <v>87</v>
      </c>
      <c r="H904" s="24">
        <f t="shared" si="101"/>
        <v>43.069306930693067</v>
      </c>
    </row>
    <row r="905" spans="1:8" ht="14.5" x14ac:dyDescent="0.35">
      <c r="B905" s="29"/>
      <c r="C905" s="29"/>
      <c r="D905" s="30"/>
      <c r="E905" s="30"/>
      <c r="F905" s="12"/>
      <c r="G905" s="12"/>
      <c r="H905" s="12"/>
    </row>
    <row r="906" spans="1:8" s="18" customFormat="1" ht="12" customHeight="1" x14ac:dyDescent="0.35">
      <c r="B906" s="21" t="s">
        <v>527</v>
      </c>
      <c r="C906" s="21"/>
      <c r="D906" s="19"/>
      <c r="E906" s="19"/>
      <c r="F906" s="20"/>
      <c r="G906" s="20"/>
    </row>
    <row r="907" spans="1:8" ht="60" customHeight="1" x14ac:dyDescent="0.35">
      <c r="A907" s="7"/>
      <c r="B907" s="7"/>
      <c r="C907" s="92" t="s">
        <v>508</v>
      </c>
      <c r="D907" s="93"/>
      <c r="E907" s="92" t="s">
        <v>509</v>
      </c>
      <c r="F907" s="93"/>
      <c r="G907" s="92" t="s">
        <v>510</v>
      </c>
      <c r="H907" s="93"/>
    </row>
    <row r="908" spans="1:8" ht="15.75" customHeight="1" x14ac:dyDescent="0.35">
      <c r="A908" s="7"/>
      <c r="B908" s="7"/>
      <c r="C908" s="34" t="s">
        <v>1000</v>
      </c>
      <c r="D908" s="8" t="s">
        <v>1001</v>
      </c>
      <c r="E908" s="34" t="s">
        <v>1000</v>
      </c>
      <c r="F908" s="8" t="s">
        <v>1001</v>
      </c>
      <c r="G908" s="34" t="s">
        <v>1000</v>
      </c>
      <c r="H908" s="8" t="s">
        <v>1001</v>
      </c>
    </row>
    <row r="909" spans="1:8" ht="14.5" x14ac:dyDescent="0.35">
      <c r="A909" s="15" t="s">
        <v>511</v>
      </c>
      <c r="B909" s="13" t="s">
        <v>512</v>
      </c>
      <c r="C909" s="10">
        <v>6</v>
      </c>
      <c r="D909" s="24">
        <f>C909/19*100</f>
        <v>31.578947368421051</v>
      </c>
      <c r="E909" s="10">
        <v>2</v>
      </c>
      <c r="F909" s="24">
        <f>E909/19*100</f>
        <v>10.526315789473683</v>
      </c>
      <c r="G909" s="10">
        <v>11</v>
      </c>
      <c r="H909" s="24">
        <f>G909/19*100</f>
        <v>57.894736842105267</v>
      </c>
    </row>
    <row r="910" spans="1:8" ht="14.5" x14ac:dyDescent="0.35">
      <c r="A910" s="15" t="s">
        <v>513</v>
      </c>
      <c r="B910" s="13" t="s">
        <v>514</v>
      </c>
      <c r="C910" s="10">
        <v>13</v>
      </c>
      <c r="D910" s="24">
        <f t="shared" ref="D910:D916" si="102">C910/19*100</f>
        <v>68.421052631578945</v>
      </c>
      <c r="E910" s="10">
        <v>1</v>
      </c>
      <c r="F910" s="24">
        <f t="shared" ref="F910:F916" si="103">E910/19*100</f>
        <v>5.2631578947368416</v>
      </c>
      <c r="G910" s="10">
        <v>5</v>
      </c>
      <c r="H910" s="24">
        <f t="shared" ref="H910:H916" si="104">G910/19*100</f>
        <v>26.315789473684209</v>
      </c>
    </row>
    <row r="911" spans="1:8" ht="14.5" x14ac:dyDescent="0.35">
      <c r="A911" s="15" t="s">
        <v>515</v>
      </c>
      <c r="B911" s="13" t="s">
        <v>516</v>
      </c>
      <c r="C911" s="10">
        <v>8</v>
      </c>
      <c r="D911" s="24">
        <f t="shared" si="102"/>
        <v>42.105263157894733</v>
      </c>
      <c r="E911" s="10">
        <v>3</v>
      </c>
      <c r="F911" s="24">
        <f t="shared" si="103"/>
        <v>15.789473684210526</v>
      </c>
      <c r="G911" s="10">
        <v>8</v>
      </c>
      <c r="H911" s="24">
        <f t="shared" si="104"/>
        <v>42.105263157894733</v>
      </c>
    </row>
    <row r="912" spans="1:8" ht="14.5" x14ac:dyDescent="0.35">
      <c r="A912" s="15" t="s">
        <v>517</v>
      </c>
      <c r="B912" s="13" t="s">
        <v>518</v>
      </c>
      <c r="C912" s="10">
        <v>4</v>
      </c>
      <c r="D912" s="24">
        <f t="shared" si="102"/>
        <v>21.052631578947366</v>
      </c>
      <c r="E912" s="10">
        <v>4</v>
      </c>
      <c r="F912" s="24">
        <f t="shared" si="103"/>
        <v>21.052631578947366</v>
      </c>
      <c r="G912" s="10">
        <v>11</v>
      </c>
      <c r="H912" s="24">
        <f t="shared" si="104"/>
        <v>57.894736842105267</v>
      </c>
    </row>
    <row r="913" spans="1:8" ht="15.75" customHeight="1" x14ac:dyDescent="0.35">
      <c r="A913" s="15" t="s">
        <v>519</v>
      </c>
      <c r="B913" s="13" t="s">
        <v>520</v>
      </c>
      <c r="C913" s="10">
        <v>6</v>
      </c>
      <c r="D913" s="24">
        <f t="shared" si="102"/>
        <v>31.578947368421051</v>
      </c>
      <c r="E913" s="10">
        <v>5</v>
      </c>
      <c r="F913" s="24">
        <f t="shared" si="103"/>
        <v>26.315789473684209</v>
      </c>
      <c r="G913" s="10">
        <v>8</v>
      </c>
      <c r="H913" s="24">
        <f t="shared" si="104"/>
        <v>42.105263157894733</v>
      </c>
    </row>
    <row r="914" spans="1:8" ht="14.5" x14ac:dyDescent="0.35">
      <c r="A914" s="15" t="s">
        <v>521</v>
      </c>
      <c r="B914" s="13" t="s">
        <v>522</v>
      </c>
      <c r="C914" s="10">
        <v>12</v>
      </c>
      <c r="D914" s="24">
        <f t="shared" si="102"/>
        <v>63.157894736842103</v>
      </c>
      <c r="E914" s="10">
        <v>2</v>
      </c>
      <c r="F914" s="24">
        <f t="shared" si="103"/>
        <v>10.526315789473683</v>
      </c>
      <c r="G914" s="10">
        <v>5</v>
      </c>
      <c r="H914" s="24">
        <f t="shared" si="104"/>
        <v>26.315789473684209</v>
      </c>
    </row>
    <row r="915" spans="1:8" ht="14.25" customHeight="1" x14ac:dyDescent="0.35">
      <c r="A915" s="15" t="s">
        <v>523</v>
      </c>
      <c r="B915" s="13" t="s">
        <v>524</v>
      </c>
      <c r="C915" s="10">
        <v>15</v>
      </c>
      <c r="D915" s="24">
        <f t="shared" si="102"/>
        <v>78.94736842105263</v>
      </c>
      <c r="E915" s="10">
        <v>1</v>
      </c>
      <c r="F915" s="24">
        <f t="shared" si="103"/>
        <v>5.2631578947368416</v>
      </c>
      <c r="G915" s="10">
        <v>3</v>
      </c>
      <c r="H915" s="24">
        <f t="shared" si="104"/>
        <v>15.789473684210526</v>
      </c>
    </row>
    <row r="916" spans="1:8" ht="14.5" x14ac:dyDescent="0.35">
      <c r="A916" s="15" t="s">
        <v>525</v>
      </c>
      <c r="B916" s="13" t="s">
        <v>526</v>
      </c>
      <c r="C916" s="10">
        <v>7</v>
      </c>
      <c r="D916" s="24">
        <f t="shared" si="102"/>
        <v>36.84210526315789</v>
      </c>
      <c r="E916" s="10">
        <v>3</v>
      </c>
      <c r="F916" s="24">
        <f t="shared" si="103"/>
        <v>15.789473684210526</v>
      </c>
      <c r="G916" s="10">
        <v>9</v>
      </c>
      <c r="H916" s="24">
        <f t="shared" si="104"/>
        <v>47.368421052631575</v>
      </c>
    </row>
    <row r="918" spans="1:8" ht="40.4" customHeight="1" x14ac:dyDescent="0.35">
      <c r="B918" s="88" t="s">
        <v>528</v>
      </c>
      <c r="C918" s="88"/>
      <c r="D918" s="88"/>
      <c r="E918" s="88"/>
      <c r="F918" s="89"/>
      <c r="G918" s="6"/>
    </row>
    <row r="919" spans="1:8" s="131" customFormat="1" ht="12" customHeight="1" x14ac:dyDescent="0.35">
      <c r="B919" s="132" t="s">
        <v>506</v>
      </c>
      <c r="C919" s="132"/>
      <c r="D919" s="132"/>
      <c r="E919" s="132"/>
      <c r="F919" s="133"/>
      <c r="G919" s="133"/>
    </row>
    <row r="920" spans="1:8" s="18" customFormat="1" ht="12" customHeight="1" x14ac:dyDescent="0.35">
      <c r="B920" s="19"/>
      <c r="C920" s="19"/>
      <c r="D920" s="19"/>
      <c r="E920" s="19"/>
      <c r="F920" s="20"/>
      <c r="G920" s="20"/>
    </row>
    <row r="921" spans="1:8" s="18" customFormat="1" ht="12" customHeight="1" x14ac:dyDescent="0.35">
      <c r="B921" s="21" t="s">
        <v>507</v>
      </c>
      <c r="C921" s="21"/>
      <c r="D921" s="19"/>
      <c r="E921" s="19"/>
      <c r="F921" s="20"/>
      <c r="G921" s="20"/>
    </row>
    <row r="922" spans="1:8" ht="60" customHeight="1" x14ac:dyDescent="0.35">
      <c r="A922" s="7"/>
      <c r="B922" s="7"/>
      <c r="C922" s="92" t="s">
        <v>508</v>
      </c>
      <c r="D922" s="93"/>
      <c r="E922" s="92" t="s">
        <v>509</v>
      </c>
      <c r="F922" s="93"/>
      <c r="G922" s="92" t="s">
        <v>510</v>
      </c>
      <c r="H922" s="93"/>
    </row>
    <row r="923" spans="1:8" ht="15.75" customHeight="1" x14ac:dyDescent="0.35">
      <c r="A923" s="7"/>
      <c r="B923" s="125"/>
      <c r="C923" s="34" t="s">
        <v>1000</v>
      </c>
      <c r="D923" s="8" t="s">
        <v>1001</v>
      </c>
      <c r="E923" s="34" t="s">
        <v>1000</v>
      </c>
      <c r="F923" s="8" t="s">
        <v>1001</v>
      </c>
      <c r="G923" s="34" t="s">
        <v>1000</v>
      </c>
      <c r="H923" s="8" t="s">
        <v>1001</v>
      </c>
    </row>
    <row r="924" spans="1:8" ht="14.5" x14ac:dyDescent="0.35">
      <c r="A924" s="15" t="s">
        <v>529</v>
      </c>
      <c r="B924" s="130" t="s">
        <v>530</v>
      </c>
      <c r="C924" s="10">
        <v>52</v>
      </c>
      <c r="D924" s="24">
        <f>C924/118*100</f>
        <v>44.067796610169488</v>
      </c>
      <c r="E924" s="10">
        <v>9</v>
      </c>
      <c r="F924" s="24">
        <f>E924/118*100</f>
        <v>7.6271186440677967</v>
      </c>
      <c r="G924" s="10">
        <v>57</v>
      </c>
      <c r="H924" s="24">
        <f>G924/118*100</f>
        <v>48.305084745762713</v>
      </c>
    </row>
    <row r="925" spans="1:8" ht="14.5" x14ac:dyDescent="0.35">
      <c r="A925" s="15" t="s">
        <v>531</v>
      </c>
      <c r="B925" s="130" t="s">
        <v>532</v>
      </c>
      <c r="C925" s="10">
        <v>79</v>
      </c>
      <c r="D925" s="24">
        <f t="shared" ref="D925:D932" si="105">C925/118*100</f>
        <v>66.949152542372886</v>
      </c>
      <c r="E925" s="10">
        <v>10</v>
      </c>
      <c r="F925" s="24">
        <f t="shared" ref="F925:F932" si="106">E925/118*100</f>
        <v>8.4745762711864394</v>
      </c>
      <c r="G925" s="10">
        <v>29</v>
      </c>
      <c r="H925" s="24">
        <f t="shared" ref="H925:H932" si="107">G925/118*100</f>
        <v>24.576271186440678</v>
      </c>
    </row>
    <row r="926" spans="1:8" ht="14.5" x14ac:dyDescent="0.35">
      <c r="A926" s="15" t="s">
        <v>533</v>
      </c>
      <c r="B926" s="130" t="s">
        <v>534</v>
      </c>
      <c r="C926" s="10">
        <v>47</v>
      </c>
      <c r="D926" s="24">
        <f t="shared" si="105"/>
        <v>39.83050847457627</v>
      </c>
      <c r="E926" s="10">
        <v>16</v>
      </c>
      <c r="F926" s="24">
        <f t="shared" si="106"/>
        <v>13.559322033898304</v>
      </c>
      <c r="G926" s="10">
        <v>55</v>
      </c>
      <c r="H926" s="24">
        <f t="shared" si="107"/>
        <v>46.610169491525419</v>
      </c>
    </row>
    <row r="927" spans="1:8" ht="14.5" x14ac:dyDescent="0.35">
      <c r="A927" s="15" t="s">
        <v>535</v>
      </c>
      <c r="B927" s="130" t="s">
        <v>536</v>
      </c>
      <c r="C927" s="10">
        <v>39</v>
      </c>
      <c r="D927" s="24">
        <f t="shared" si="105"/>
        <v>33.050847457627121</v>
      </c>
      <c r="E927" s="10">
        <v>7</v>
      </c>
      <c r="F927" s="24">
        <f t="shared" si="106"/>
        <v>5.9322033898305087</v>
      </c>
      <c r="G927" s="10">
        <v>72</v>
      </c>
      <c r="H927" s="24">
        <f t="shared" si="107"/>
        <v>61.016949152542374</v>
      </c>
    </row>
    <row r="928" spans="1:8" ht="15.75" customHeight="1" x14ac:dyDescent="0.35">
      <c r="A928" s="15" t="s">
        <v>537</v>
      </c>
      <c r="B928" s="130" t="s">
        <v>538</v>
      </c>
      <c r="C928" s="10">
        <v>64</v>
      </c>
      <c r="D928" s="24">
        <f t="shared" si="105"/>
        <v>54.237288135593218</v>
      </c>
      <c r="E928" s="10">
        <v>3</v>
      </c>
      <c r="F928" s="24">
        <f t="shared" si="106"/>
        <v>2.5423728813559325</v>
      </c>
      <c r="G928" s="10">
        <v>51</v>
      </c>
      <c r="H928" s="24">
        <f t="shared" si="107"/>
        <v>43.220338983050851</v>
      </c>
    </row>
    <row r="929" spans="1:8" ht="14.5" x14ac:dyDescent="0.35">
      <c r="A929" s="15" t="s">
        <v>539</v>
      </c>
      <c r="B929" s="130" t="s">
        <v>540</v>
      </c>
      <c r="C929" s="10">
        <v>73</v>
      </c>
      <c r="D929" s="24">
        <f t="shared" si="105"/>
        <v>61.864406779661017</v>
      </c>
      <c r="E929" s="10">
        <v>12</v>
      </c>
      <c r="F929" s="24">
        <f t="shared" si="106"/>
        <v>10.16949152542373</v>
      </c>
      <c r="G929" s="10">
        <v>33</v>
      </c>
      <c r="H929" s="24">
        <f t="shared" si="107"/>
        <v>27.966101694915253</v>
      </c>
    </row>
    <row r="930" spans="1:8" ht="14.25" customHeight="1" x14ac:dyDescent="0.35">
      <c r="A930" s="15" t="s">
        <v>541</v>
      </c>
      <c r="B930" s="130" t="s">
        <v>542</v>
      </c>
      <c r="C930" s="10">
        <v>68</v>
      </c>
      <c r="D930" s="24">
        <f t="shared" si="105"/>
        <v>57.627118644067799</v>
      </c>
      <c r="E930" s="10">
        <v>10</v>
      </c>
      <c r="F930" s="24">
        <f t="shared" si="106"/>
        <v>8.4745762711864394</v>
      </c>
      <c r="G930" s="10">
        <v>40</v>
      </c>
      <c r="H930" s="24">
        <f t="shared" si="107"/>
        <v>33.898305084745758</v>
      </c>
    </row>
    <row r="931" spans="1:8" ht="14.25" customHeight="1" x14ac:dyDescent="0.35">
      <c r="A931" s="15" t="s">
        <v>543</v>
      </c>
      <c r="B931" s="130" t="s">
        <v>544</v>
      </c>
      <c r="C931" s="10">
        <v>58</v>
      </c>
      <c r="D931" s="24">
        <f t="shared" si="105"/>
        <v>49.152542372881356</v>
      </c>
      <c r="E931" s="10">
        <v>8</v>
      </c>
      <c r="F931" s="24">
        <f t="shared" si="106"/>
        <v>6.7796610169491522</v>
      </c>
      <c r="G931" s="10">
        <v>52</v>
      </c>
      <c r="H931" s="24">
        <f t="shared" si="107"/>
        <v>44.067796610169488</v>
      </c>
    </row>
    <row r="932" spans="1:8" ht="14.25" customHeight="1" x14ac:dyDescent="0.35">
      <c r="A932" s="15" t="s">
        <v>545</v>
      </c>
      <c r="B932" s="130" t="s">
        <v>546</v>
      </c>
      <c r="C932" s="10">
        <v>88</v>
      </c>
      <c r="D932" s="24">
        <f t="shared" si="105"/>
        <v>74.576271186440678</v>
      </c>
      <c r="E932" s="10">
        <v>6</v>
      </c>
      <c r="F932" s="24">
        <f t="shared" si="106"/>
        <v>5.0847457627118651</v>
      </c>
      <c r="G932" s="10">
        <v>24</v>
      </c>
      <c r="H932" s="24">
        <f t="shared" si="107"/>
        <v>20.33898305084746</v>
      </c>
    </row>
    <row r="933" spans="1:8" ht="14.5" x14ac:dyDescent="0.35">
      <c r="A933" s="15" t="s">
        <v>547</v>
      </c>
      <c r="B933" s="130" t="s">
        <v>548</v>
      </c>
      <c r="C933" s="22"/>
      <c r="D933" s="100" t="s">
        <v>214</v>
      </c>
      <c r="E933" s="101"/>
      <c r="F933" s="101"/>
      <c r="G933" s="101"/>
      <c r="H933" s="104"/>
    </row>
    <row r="935" spans="1:8" s="18" customFormat="1" ht="12" customHeight="1" x14ac:dyDescent="0.35">
      <c r="B935" s="21" t="s">
        <v>3</v>
      </c>
      <c r="C935" s="21"/>
      <c r="D935" s="19"/>
      <c r="E935" s="19"/>
      <c r="F935" s="20"/>
      <c r="G935" s="20"/>
    </row>
    <row r="936" spans="1:8" ht="60" customHeight="1" x14ac:dyDescent="0.35">
      <c r="A936" s="7"/>
      <c r="B936" s="7"/>
      <c r="C936" s="92" t="s">
        <v>508</v>
      </c>
      <c r="D936" s="93"/>
      <c r="E936" s="92" t="s">
        <v>509</v>
      </c>
      <c r="F936" s="93"/>
      <c r="G936" s="92" t="s">
        <v>510</v>
      </c>
      <c r="H936" s="93"/>
    </row>
    <row r="937" spans="1:8" ht="15.75" customHeight="1" x14ac:dyDescent="0.35">
      <c r="A937" s="7"/>
      <c r="B937" s="7"/>
      <c r="C937" s="34" t="s">
        <v>1000</v>
      </c>
      <c r="D937" s="8" t="s">
        <v>1001</v>
      </c>
      <c r="E937" s="34" t="s">
        <v>1000</v>
      </c>
      <c r="F937" s="8" t="s">
        <v>1001</v>
      </c>
      <c r="G937" s="34" t="s">
        <v>1000</v>
      </c>
      <c r="H937" s="8" t="s">
        <v>1001</v>
      </c>
    </row>
    <row r="938" spans="1:8" ht="14.5" x14ac:dyDescent="0.35">
      <c r="A938" s="15" t="s">
        <v>529</v>
      </c>
      <c r="B938" s="13" t="s">
        <v>530</v>
      </c>
      <c r="C938" s="10">
        <v>99</v>
      </c>
      <c r="D938" s="24">
        <f>C938/202*100</f>
        <v>49.009900990099013</v>
      </c>
      <c r="E938" s="10">
        <v>10</v>
      </c>
      <c r="F938" s="24">
        <f>E938/202*100</f>
        <v>4.9504950495049505</v>
      </c>
      <c r="G938" s="10">
        <v>94</v>
      </c>
      <c r="H938" s="24">
        <f>G938/202*100</f>
        <v>46.534653465346537</v>
      </c>
    </row>
    <row r="939" spans="1:8" ht="14.5" x14ac:dyDescent="0.35">
      <c r="A939" s="15" t="s">
        <v>531</v>
      </c>
      <c r="B939" s="13" t="s">
        <v>532</v>
      </c>
      <c r="C939" s="10">
        <v>141</v>
      </c>
      <c r="D939" s="24">
        <f t="shared" ref="D939:D946" si="108">C939/202*100</f>
        <v>69.801980198019791</v>
      </c>
      <c r="E939" s="10">
        <v>9</v>
      </c>
      <c r="F939" s="24">
        <f t="shared" ref="F939:F946" si="109">E939/202*100</f>
        <v>4.455445544554455</v>
      </c>
      <c r="G939" s="10">
        <v>52</v>
      </c>
      <c r="H939" s="24">
        <f t="shared" ref="H939:H946" si="110">G939/202*100</f>
        <v>25.742574257425744</v>
      </c>
    </row>
    <row r="940" spans="1:8" ht="14.5" x14ac:dyDescent="0.35">
      <c r="A940" s="15" t="s">
        <v>533</v>
      </c>
      <c r="B940" s="13" t="s">
        <v>534</v>
      </c>
      <c r="C940" s="10">
        <v>90</v>
      </c>
      <c r="D940" s="24">
        <f t="shared" si="108"/>
        <v>44.554455445544555</v>
      </c>
      <c r="E940" s="10">
        <v>19</v>
      </c>
      <c r="F940" s="24">
        <f t="shared" si="109"/>
        <v>9.4059405940594054</v>
      </c>
      <c r="G940" s="10">
        <v>93</v>
      </c>
      <c r="H940" s="24">
        <f t="shared" si="110"/>
        <v>46.039603960396043</v>
      </c>
    </row>
    <row r="941" spans="1:8" ht="14.5" x14ac:dyDescent="0.35">
      <c r="A941" s="15" t="s">
        <v>535</v>
      </c>
      <c r="B941" s="13" t="s">
        <v>536</v>
      </c>
      <c r="C941" s="10">
        <v>70</v>
      </c>
      <c r="D941" s="24">
        <f t="shared" si="108"/>
        <v>34.653465346534652</v>
      </c>
      <c r="E941" s="10">
        <v>8</v>
      </c>
      <c r="F941" s="24">
        <f t="shared" si="109"/>
        <v>3.9603960396039604</v>
      </c>
      <c r="G941" s="10">
        <v>124</v>
      </c>
      <c r="H941" s="24">
        <f t="shared" si="110"/>
        <v>61.386138613861384</v>
      </c>
    </row>
    <row r="942" spans="1:8" ht="15.75" customHeight="1" x14ac:dyDescent="0.35">
      <c r="A942" s="15" t="s">
        <v>537</v>
      </c>
      <c r="B942" s="13" t="s">
        <v>538</v>
      </c>
      <c r="C942" s="10">
        <v>107</v>
      </c>
      <c r="D942" s="24">
        <f t="shared" si="108"/>
        <v>52.970297029702976</v>
      </c>
      <c r="E942" s="10">
        <v>2</v>
      </c>
      <c r="F942" s="24">
        <f t="shared" si="109"/>
        <v>0.99009900990099009</v>
      </c>
      <c r="G942" s="10">
        <v>93</v>
      </c>
      <c r="H942" s="24">
        <f t="shared" si="110"/>
        <v>46.039603960396043</v>
      </c>
    </row>
    <row r="943" spans="1:8" ht="14.5" x14ac:dyDescent="0.35">
      <c r="A943" s="15" t="s">
        <v>539</v>
      </c>
      <c r="B943" s="13" t="s">
        <v>540</v>
      </c>
      <c r="C943" s="10">
        <v>130</v>
      </c>
      <c r="D943" s="24">
        <f t="shared" si="108"/>
        <v>64.356435643564353</v>
      </c>
      <c r="E943" s="10">
        <v>15</v>
      </c>
      <c r="F943" s="24">
        <f t="shared" si="109"/>
        <v>7.4257425742574252</v>
      </c>
      <c r="G943" s="10">
        <v>57</v>
      </c>
      <c r="H943" s="24">
        <f t="shared" si="110"/>
        <v>28.217821782178216</v>
      </c>
    </row>
    <row r="944" spans="1:8" ht="14.25" customHeight="1" x14ac:dyDescent="0.35">
      <c r="A944" s="15" t="s">
        <v>541</v>
      </c>
      <c r="B944" s="13" t="s">
        <v>542</v>
      </c>
      <c r="C944" s="10">
        <v>117</v>
      </c>
      <c r="D944" s="24">
        <f t="shared" si="108"/>
        <v>57.920792079207914</v>
      </c>
      <c r="E944" s="10">
        <v>10</v>
      </c>
      <c r="F944" s="24">
        <f t="shared" si="109"/>
        <v>4.9504950495049505</v>
      </c>
      <c r="G944" s="10">
        <v>75</v>
      </c>
      <c r="H944" s="24">
        <f t="shared" si="110"/>
        <v>37.128712871287128</v>
      </c>
    </row>
    <row r="945" spans="1:8" ht="14.25" customHeight="1" x14ac:dyDescent="0.35">
      <c r="A945" s="15" t="s">
        <v>543</v>
      </c>
      <c r="B945" s="13" t="s">
        <v>544</v>
      </c>
      <c r="C945" s="10">
        <v>91</v>
      </c>
      <c r="D945" s="24">
        <f t="shared" si="108"/>
        <v>45.049504950495049</v>
      </c>
      <c r="E945" s="10">
        <v>13</v>
      </c>
      <c r="F945" s="24">
        <f t="shared" si="109"/>
        <v>6.435643564356436</v>
      </c>
      <c r="G945" s="10">
        <v>98</v>
      </c>
      <c r="H945" s="24">
        <f t="shared" si="110"/>
        <v>48.514851485148512</v>
      </c>
    </row>
    <row r="946" spans="1:8" ht="14.25" customHeight="1" x14ac:dyDescent="0.35">
      <c r="A946" s="15" t="s">
        <v>545</v>
      </c>
      <c r="B946" s="13" t="s">
        <v>546</v>
      </c>
      <c r="C946" s="10">
        <v>146</v>
      </c>
      <c r="D946" s="24">
        <f t="shared" si="108"/>
        <v>72.277227722772281</v>
      </c>
      <c r="E946" s="10">
        <v>5</v>
      </c>
      <c r="F946" s="24">
        <f t="shared" si="109"/>
        <v>2.4752475247524752</v>
      </c>
      <c r="G946" s="10">
        <v>51</v>
      </c>
      <c r="H946" s="24">
        <f t="shared" si="110"/>
        <v>25.247524752475247</v>
      </c>
    </row>
    <row r="947" spans="1:8" ht="14.5" x14ac:dyDescent="0.35">
      <c r="A947" s="15" t="s">
        <v>547</v>
      </c>
      <c r="B947" s="13" t="s">
        <v>548</v>
      </c>
      <c r="C947" s="22"/>
      <c r="D947" s="100" t="s">
        <v>214</v>
      </c>
      <c r="E947" s="101"/>
      <c r="F947" s="102"/>
      <c r="G947" s="102"/>
      <c r="H947" s="103"/>
    </row>
    <row r="949" spans="1:8" s="18" customFormat="1" ht="12" customHeight="1" x14ac:dyDescent="0.35">
      <c r="B949" s="21" t="s">
        <v>527</v>
      </c>
      <c r="C949" s="21"/>
      <c r="D949" s="19"/>
      <c r="E949" s="19"/>
      <c r="F949" s="20"/>
      <c r="G949" s="20"/>
    </row>
    <row r="950" spans="1:8" ht="60" customHeight="1" x14ac:dyDescent="0.35">
      <c r="A950" s="7"/>
      <c r="B950" s="7"/>
      <c r="C950" s="92" t="s">
        <v>508</v>
      </c>
      <c r="D950" s="93"/>
      <c r="E950" s="92" t="s">
        <v>509</v>
      </c>
      <c r="F950" s="93"/>
      <c r="G950" s="92" t="s">
        <v>510</v>
      </c>
      <c r="H950" s="93"/>
    </row>
    <row r="951" spans="1:8" ht="15.75" customHeight="1" x14ac:dyDescent="0.35">
      <c r="A951" s="7"/>
      <c r="B951" s="7"/>
      <c r="C951" s="34" t="s">
        <v>1000</v>
      </c>
      <c r="D951" s="8" t="s">
        <v>1001</v>
      </c>
      <c r="E951" s="34" t="s">
        <v>1000</v>
      </c>
      <c r="F951" s="8" t="s">
        <v>1001</v>
      </c>
      <c r="G951" s="34" t="s">
        <v>1000</v>
      </c>
      <c r="H951" s="8" t="s">
        <v>1001</v>
      </c>
    </row>
    <row r="952" spans="1:8" ht="14.5" x14ac:dyDescent="0.35">
      <c r="A952" s="15" t="s">
        <v>529</v>
      </c>
      <c r="B952" s="13" t="s">
        <v>530</v>
      </c>
      <c r="C952" s="10">
        <v>4</v>
      </c>
      <c r="D952" s="24">
        <f>C952/19*100</f>
        <v>21.052631578947366</v>
      </c>
      <c r="E952" s="10">
        <v>2</v>
      </c>
      <c r="F952" s="24">
        <f>E952/19*100</f>
        <v>10.526315789473683</v>
      </c>
      <c r="G952" s="10">
        <v>13</v>
      </c>
      <c r="H952" s="24">
        <f>G952/19*100</f>
        <v>68.421052631578945</v>
      </c>
    </row>
    <row r="953" spans="1:8" ht="14.5" x14ac:dyDescent="0.35">
      <c r="A953" s="15" t="s">
        <v>531</v>
      </c>
      <c r="B953" s="13" t="s">
        <v>532</v>
      </c>
      <c r="C953" s="10">
        <v>7</v>
      </c>
      <c r="D953" s="24">
        <f t="shared" ref="D953:D960" si="111">C953/19*100</f>
        <v>36.84210526315789</v>
      </c>
      <c r="E953" s="10">
        <v>4</v>
      </c>
      <c r="F953" s="24">
        <f t="shared" ref="F953:F960" si="112">E953/19*100</f>
        <v>21.052631578947366</v>
      </c>
      <c r="G953" s="10">
        <v>8</v>
      </c>
      <c r="H953" s="24">
        <f t="shared" ref="H953:H960" si="113">G953/19*100</f>
        <v>42.105263157894733</v>
      </c>
    </row>
    <row r="954" spans="1:8" ht="14.5" x14ac:dyDescent="0.35">
      <c r="A954" s="15" t="s">
        <v>533</v>
      </c>
      <c r="B954" s="13" t="s">
        <v>534</v>
      </c>
      <c r="C954" s="10">
        <v>4</v>
      </c>
      <c r="D954" s="24">
        <f t="shared" si="111"/>
        <v>21.052631578947366</v>
      </c>
      <c r="E954" s="10">
        <v>4</v>
      </c>
      <c r="F954" s="24">
        <f t="shared" si="112"/>
        <v>21.052631578947366</v>
      </c>
      <c r="G954" s="10">
        <v>11</v>
      </c>
      <c r="H954" s="24">
        <f t="shared" si="113"/>
        <v>57.894736842105267</v>
      </c>
    </row>
    <row r="955" spans="1:8" ht="14.5" x14ac:dyDescent="0.35">
      <c r="A955" s="15" t="s">
        <v>535</v>
      </c>
      <c r="B955" s="13" t="s">
        <v>536</v>
      </c>
      <c r="C955" s="10">
        <v>4</v>
      </c>
      <c r="D955" s="24">
        <f t="shared" si="111"/>
        <v>21.052631578947366</v>
      </c>
      <c r="E955" s="10">
        <v>2</v>
      </c>
      <c r="F955" s="24">
        <f t="shared" si="112"/>
        <v>10.526315789473683</v>
      </c>
      <c r="G955" s="10">
        <v>13</v>
      </c>
      <c r="H955" s="24">
        <f t="shared" si="113"/>
        <v>68.421052631578945</v>
      </c>
    </row>
    <row r="956" spans="1:8" ht="15.75" customHeight="1" x14ac:dyDescent="0.35">
      <c r="A956" s="15" t="s">
        <v>537</v>
      </c>
      <c r="B956" s="13" t="s">
        <v>538</v>
      </c>
      <c r="C956" s="10">
        <v>6</v>
      </c>
      <c r="D956" s="24">
        <f t="shared" si="111"/>
        <v>31.578947368421051</v>
      </c>
      <c r="E956" s="10">
        <v>3</v>
      </c>
      <c r="F956" s="24">
        <f t="shared" si="112"/>
        <v>15.789473684210526</v>
      </c>
      <c r="G956" s="10">
        <v>10</v>
      </c>
      <c r="H956" s="24">
        <f t="shared" si="113"/>
        <v>52.631578947368418</v>
      </c>
    </row>
    <row r="957" spans="1:8" ht="14.5" x14ac:dyDescent="0.35">
      <c r="A957" s="15" t="s">
        <v>539</v>
      </c>
      <c r="B957" s="13" t="s">
        <v>540</v>
      </c>
      <c r="C957" s="10">
        <v>7</v>
      </c>
      <c r="D957" s="24">
        <f t="shared" si="111"/>
        <v>36.84210526315789</v>
      </c>
      <c r="E957" s="10">
        <v>5</v>
      </c>
      <c r="F957" s="24">
        <f t="shared" si="112"/>
        <v>26.315789473684209</v>
      </c>
      <c r="G957" s="10">
        <v>7</v>
      </c>
      <c r="H957" s="24">
        <f t="shared" si="113"/>
        <v>36.84210526315789</v>
      </c>
    </row>
    <row r="958" spans="1:8" ht="14.25" customHeight="1" x14ac:dyDescent="0.35">
      <c r="A958" s="15" t="s">
        <v>541</v>
      </c>
      <c r="B958" s="13" t="s">
        <v>542</v>
      </c>
      <c r="C958" s="10">
        <v>10</v>
      </c>
      <c r="D958" s="24">
        <f t="shared" si="111"/>
        <v>52.631578947368418</v>
      </c>
      <c r="E958" s="10">
        <v>2</v>
      </c>
      <c r="F958" s="24">
        <f t="shared" si="112"/>
        <v>10.526315789473683</v>
      </c>
      <c r="G958" s="10">
        <v>7</v>
      </c>
      <c r="H958" s="24">
        <f t="shared" si="113"/>
        <v>36.84210526315789</v>
      </c>
    </row>
    <row r="959" spans="1:8" ht="14.25" customHeight="1" x14ac:dyDescent="0.35">
      <c r="A959" s="15" t="s">
        <v>543</v>
      </c>
      <c r="B959" s="13" t="s">
        <v>544</v>
      </c>
      <c r="C959" s="10">
        <v>8</v>
      </c>
      <c r="D959" s="24">
        <f t="shared" si="111"/>
        <v>42.105263157894733</v>
      </c>
      <c r="E959" s="10">
        <v>1</v>
      </c>
      <c r="F959" s="24">
        <f t="shared" si="112"/>
        <v>5.2631578947368416</v>
      </c>
      <c r="G959" s="10">
        <v>10</v>
      </c>
      <c r="H959" s="24">
        <f t="shared" si="113"/>
        <v>52.631578947368418</v>
      </c>
    </row>
    <row r="960" spans="1:8" ht="14.25" customHeight="1" x14ac:dyDescent="0.35">
      <c r="A960" s="15" t="s">
        <v>545</v>
      </c>
      <c r="B960" s="13" t="s">
        <v>546</v>
      </c>
      <c r="C960" s="10">
        <v>11</v>
      </c>
      <c r="D960" s="24">
        <f t="shared" si="111"/>
        <v>57.894736842105267</v>
      </c>
      <c r="E960" s="10">
        <v>3</v>
      </c>
      <c r="F960" s="24">
        <f t="shared" si="112"/>
        <v>15.789473684210526</v>
      </c>
      <c r="G960" s="10">
        <v>5</v>
      </c>
      <c r="H960" s="24">
        <f t="shared" si="113"/>
        <v>26.315789473684209</v>
      </c>
    </row>
    <row r="961" spans="1:8" ht="14.5" x14ac:dyDescent="0.35">
      <c r="A961" s="15" t="s">
        <v>547</v>
      </c>
      <c r="B961" s="13" t="s">
        <v>548</v>
      </c>
      <c r="C961" s="22"/>
      <c r="D961" s="100" t="s">
        <v>214</v>
      </c>
      <c r="E961" s="101"/>
      <c r="F961" s="102"/>
      <c r="G961" s="102"/>
      <c r="H961" s="103"/>
    </row>
    <row r="963" spans="1:8" ht="40.4" customHeight="1" x14ac:dyDescent="0.35">
      <c r="B963" s="88" t="s">
        <v>549</v>
      </c>
      <c r="C963" s="88"/>
      <c r="D963" s="88"/>
      <c r="E963" s="88"/>
      <c r="F963" s="89"/>
      <c r="G963" s="6"/>
    </row>
    <row r="964" spans="1:8" s="131" customFormat="1" ht="12" customHeight="1" x14ac:dyDescent="0.35">
      <c r="B964" s="105" t="s">
        <v>550</v>
      </c>
      <c r="C964" s="105"/>
      <c r="D964" s="105"/>
      <c r="E964" s="105"/>
      <c r="F964" s="105"/>
      <c r="G964" s="132"/>
    </row>
    <row r="965" spans="1:8" s="18" customFormat="1" ht="12" customHeight="1" x14ac:dyDescent="0.35">
      <c r="B965" s="19"/>
      <c r="C965" s="19"/>
      <c r="D965" s="19"/>
      <c r="E965" s="19"/>
      <c r="F965" s="20"/>
      <c r="G965" s="20"/>
    </row>
    <row r="966" spans="1:8" ht="29.25" customHeight="1" x14ac:dyDescent="0.35">
      <c r="A966" s="7"/>
      <c r="B966" s="7"/>
      <c r="C966" s="90" t="s">
        <v>551</v>
      </c>
      <c r="D966" s="91"/>
      <c r="E966" s="90" t="s">
        <v>552</v>
      </c>
      <c r="F966" s="91"/>
      <c r="G966" s="31"/>
    </row>
    <row r="967" spans="1:8" ht="17.25" customHeight="1" x14ac:dyDescent="0.35">
      <c r="A967" s="7"/>
      <c r="B967" s="7"/>
      <c r="C967" s="34" t="s">
        <v>1000</v>
      </c>
      <c r="D967" s="8" t="s">
        <v>1001</v>
      </c>
      <c r="E967" s="34" t="s">
        <v>1000</v>
      </c>
      <c r="F967" s="8" t="s">
        <v>1001</v>
      </c>
      <c r="G967" s="31"/>
    </row>
    <row r="968" spans="1:8" ht="15" customHeight="1" x14ac:dyDescent="0.35">
      <c r="A968" s="15" t="s">
        <v>553</v>
      </c>
      <c r="B968" s="13" t="s">
        <v>554</v>
      </c>
      <c r="C968" s="10">
        <v>14</v>
      </c>
      <c r="D968" s="24">
        <f>C968/52*100</f>
        <v>26.923076923076923</v>
      </c>
      <c r="E968" s="10">
        <v>29</v>
      </c>
      <c r="F968" s="24">
        <f>E968/98*100</f>
        <v>29.591836734693878</v>
      </c>
      <c r="G968" s="12"/>
    </row>
    <row r="969" spans="1:8" ht="15" customHeight="1" x14ac:dyDescent="0.35">
      <c r="A969" s="15" t="s">
        <v>555</v>
      </c>
      <c r="B969" s="13" t="s">
        <v>556</v>
      </c>
      <c r="C969" s="10">
        <v>18</v>
      </c>
      <c r="D969" s="24">
        <f t="shared" ref="D969:D979" si="114">C969/52*100</f>
        <v>34.615384615384613</v>
      </c>
      <c r="E969" s="10">
        <v>33</v>
      </c>
      <c r="F969" s="24">
        <f t="shared" ref="F969:F979" si="115">E969/98*100</f>
        <v>33.673469387755098</v>
      </c>
      <c r="G969" s="12"/>
    </row>
    <row r="970" spans="1:8" ht="15" customHeight="1" x14ac:dyDescent="0.35">
      <c r="A970" s="15" t="s">
        <v>557</v>
      </c>
      <c r="B970" s="13" t="s">
        <v>558</v>
      </c>
      <c r="C970" s="10">
        <v>15</v>
      </c>
      <c r="D970" s="24">
        <f t="shared" si="114"/>
        <v>28.846153846153843</v>
      </c>
      <c r="E970" s="10">
        <v>28</v>
      </c>
      <c r="F970" s="24">
        <f t="shared" si="115"/>
        <v>28.571428571428569</v>
      </c>
      <c r="G970" s="12"/>
    </row>
    <row r="971" spans="1:8" ht="15" customHeight="1" x14ac:dyDescent="0.35">
      <c r="A971" s="15" t="s">
        <v>559</v>
      </c>
      <c r="B971" s="13" t="s">
        <v>560</v>
      </c>
      <c r="C971" s="10">
        <v>8</v>
      </c>
      <c r="D971" s="24">
        <f t="shared" si="114"/>
        <v>15.384615384615385</v>
      </c>
      <c r="E971" s="10">
        <v>16</v>
      </c>
      <c r="F971" s="24">
        <f t="shared" si="115"/>
        <v>16.326530612244898</v>
      </c>
      <c r="G971" s="12"/>
    </row>
    <row r="972" spans="1:8" ht="15" customHeight="1" x14ac:dyDescent="0.35">
      <c r="A972" s="15" t="s">
        <v>561</v>
      </c>
      <c r="B972" s="13" t="s">
        <v>562</v>
      </c>
      <c r="C972" s="10">
        <v>22</v>
      </c>
      <c r="D972" s="24">
        <f t="shared" si="114"/>
        <v>42.307692307692307</v>
      </c>
      <c r="E972" s="10">
        <v>35</v>
      </c>
      <c r="F972" s="24">
        <f t="shared" si="115"/>
        <v>35.714285714285715</v>
      </c>
      <c r="G972" s="12"/>
    </row>
    <row r="973" spans="1:8" ht="15" customHeight="1" x14ac:dyDescent="0.35">
      <c r="A973" s="15" t="s">
        <v>563</v>
      </c>
      <c r="B973" s="13" t="s">
        <v>564</v>
      </c>
      <c r="C973" s="10">
        <v>11</v>
      </c>
      <c r="D973" s="24">
        <f t="shared" si="114"/>
        <v>21.153846153846153</v>
      </c>
      <c r="E973" s="10">
        <v>25</v>
      </c>
      <c r="F973" s="24">
        <f t="shared" si="115"/>
        <v>25.510204081632654</v>
      </c>
      <c r="G973" s="12"/>
    </row>
    <row r="974" spans="1:8" ht="15" customHeight="1" x14ac:dyDescent="0.35">
      <c r="A974" s="15" t="s">
        <v>565</v>
      </c>
      <c r="B974" s="13" t="s">
        <v>566</v>
      </c>
      <c r="C974" s="10">
        <v>15</v>
      </c>
      <c r="D974" s="24">
        <f t="shared" si="114"/>
        <v>28.846153846153843</v>
      </c>
      <c r="E974" s="10">
        <v>27</v>
      </c>
      <c r="F974" s="24">
        <f t="shared" si="115"/>
        <v>27.551020408163261</v>
      </c>
      <c r="G974" s="12"/>
    </row>
    <row r="975" spans="1:8" ht="15" customHeight="1" x14ac:dyDescent="0.35">
      <c r="A975" s="15" t="s">
        <v>567</v>
      </c>
      <c r="B975" s="7" t="s">
        <v>568</v>
      </c>
      <c r="C975" s="10">
        <v>12</v>
      </c>
      <c r="D975" s="24">
        <f t="shared" si="114"/>
        <v>23.076923076923077</v>
      </c>
      <c r="E975" s="10">
        <v>25</v>
      </c>
      <c r="F975" s="24">
        <f t="shared" si="115"/>
        <v>25.510204081632654</v>
      </c>
      <c r="G975" s="12"/>
    </row>
    <row r="976" spans="1:8" ht="15" customHeight="1" x14ac:dyDescent="0.35">
      <c r="A976" s="15" t="s">
        <v>569</v>
      </c>
      <c r="B976" s="7" t="s">
        <v>570</v>
      </c>
      <c r="C976" s="10">
        <v>15</v>
      </c>
      <c r="D976" s="24">
        <f t="shared" si="114"/>
        <v>28.846153846153843</v>
      </c>
      <c r="E976" s="10">
        <v>39</v>
      </c>
      <c r="F976" s="24">
        <f t="shared" si="115"/>
        <v>39.795918367346935</v>
      </c>
      <c r="G976" s="12"/>
    </row>
    <row r="977" spans="1:8" ht="15" customHeight="1" x14ac:dyDescent="0.35">
      <c r="A977" s="15" t="s">
        <v>571</v>
      </c>
      <c r="B977" s="7" t="s">
        <v>572</v>
      </c>
      <c r="C977" s="10">
        <v>13</v>
      </c>
      <c r="D977" s="24">
        <f t="shared" si="114"/>
        <v>25</v>
      </c>
      <c r="E977" s="10">
        <v>26</v>
      </c>
      <c r="F977" s="24">
        <f t="shared" si="115"/>
        <v>26.530612244897959</v>
      </c>
      <c r="G977" s="12"/>
    </row>
    <row r="978" spans="1:8" ht="15" customHeight="1" x14ac:dyDescent="0.35">
      <c r="A978" s="15" t="s">
        <v>573</v>
      </c>
      <c r="B978" s="7" t="s">
        <v>574</v>
      </c>
      <c r="C978" s="10">
        <v>14</v>
      </c>
      <c r="D978" s="24">
        <f t="shared" si="114"/>
        <v>26.923076923076923</v>
      </c>
      <c r="E978" s="10">
        <v>21</v>
      </c>
      <c r="F978" s="24">
        <f t="shared" si="115"/>
        <v>21.428571428571427</v>
      </c>
      <c r="G978" s="12"/>
    </row>
    <row r="979" spans="1:8" ht="15" customHeight="1" x14ac:dyDescent="0.35">
      <c r="A979" s="15" t="s">
        <v>575</v>
      </c>
      <c r="B979" s="7" t="s">
        <v>576</v>
      </c>
      <c r="C979" s="10">
        <v>0</v>
      </c>
      <c r="D979" s="24">
        <f t="shared" si="114"/>
        <v>0</v>
      </c>
      <c r="E979" s="10">
        <v>0</v>
      </c>
      <c r="F979" s="24">
        <f t="shared" si="115"/>
        <v>0</v>
      </c>
      <c r="G979" s="12"/>
    </row>
    <row r="982" spans="1:8" ht="40.4" customHeight="1" x14ac:dyDescent="0.35">
      <c r="B982" s="88" t="s">
        <v>577</v>
      </c>
      <c r="C982" s="88"/>
      <c r="D982" s="88"/>
      <c r="E982" s="88"/>
      <c r="F982" s="89"/>
      <c r="G982" s="6"/>
    </row>
    <row r="983" spans="1:8" ht="29.25" customHeight="1" x14ac:dyDescent="0.35">
      <c r="A983" s="7"/>
      <c r="B983" s="7"/>
      <c r="C983" s="90" t="s">
        <v>216</v>
      </c>
      <c r="D983" s="96"/>
      <c r="E983" s="90" t="s">
        <v>3</v>
      </c>
      <c r="F983" s="91"/>
      <c r="G983" s="90" t="s">
        <v>4</v>
      </c>
      <c r="H983" s="91"/>
    </row>
    <row r="984" spans="1:8" ht="15.75" customHeight="1" x14ac:dyDescent="0.35">
      <c r="A984" s="7"/>
      <c r="B984" s="7"/>
      <c r="C984" s="34" t="s">
        <v>1000</v>
      </c>
      <c r="D984" s="8" t="s">
        <v>1001</v>
      </c>
      <c r="E984" s="34" t="s">
        <v>1000</v>
      </c>
      <c r="F984" s="8" t="s">
        <v>1001</v>
      </c>
      <c r="G984" s="34" t="s">
        <v>1000</v>
      </c>
      <c r="H984" s="8" t="s">
        <v>1001</v>
      </c>
    </row>
    <row r="985" spans="1:8" ht="14.5" x14ac:dyDescent="0.35">
      <c r="A985" s="7">
        <v>1</v>
      </c>
      <c r="B985" s="9" t="s">
        <v>578</v>
      </c>
      <c r="C985" s="10">
        <v>81</v>
      </c>
      <c r="D985" s="24">
        <f>C985/505*100</f>
        <v>16.03960396039604</v>
      </c>
      <c r="E985" s="10">
        <v>40</v>
      </c>
      <c r="F985" s="24">
        <f>E985/202*100</f>
        <v>19.801980198019802</v>
      </c>
      <c r="G985" s="10">
        <v>57</v>
      </c>
      <c r="H985" s="24">
        <f>G985/406*100</f>
        <v>14.039408866995073</v>
      </c>
    </row>
    <row r="986" spans="1:8" ht="14.5" x14ac:dyDescent="0.35">
      <c r="A986" s="7">
        <v>2</v>
      </c>
      <c r="B986" s="9" t="s">
        <v>579</v>
      </c>
      <c r="C986" s="10">
        <v>107</v>
      </c>
      <c r="D986" s="24">
        <f t="shared" ref="D986:D988" si="116">C986/505*100</f>
        <v>21.188118811881189</v>
      </c>
      <c r="E986" s="10">
        <v>59</v>
      </c>
      <c r="F986" s="24">
        <f t="shared" ref="F986:F988" si="117">E986/202*100</f>
        <v>29.207920792079207</v>
      </c>
      <c r="G986" s="10">
        <v>71</v>
      </c>
      <c r="H986" s="24">
        <f t="shared" ref="H986:H988" si="118">G986/406*100</f>
        <v>17.487684729064039</v>
      </c>
    </row>
    <row r="987" spans="1:8" ht="14.5" x14ac:dyDescent="0.35">
      <c r="A987" s="7">
        <v>3</v>
      </c>
      <c r="B987" s="9" t="s">
        <v>580</v>
      </c>
      <c r="C987" s="10">
        <v>181</v>
      </c>
      <c r="D987" s="24">
        <f t="shared" si="116"/>
        <v>35.841584158415841</v>
      </c>
      <c r="E987" s="10">
        <v>60</v>
      </c>
      <c r="F987" s="24">
        <f t="shared" si="117"/>
        <v>29.702970297029701</v>
      </c>
      <c r="G987" s="10">
        <v>159</v>
      </c>
      <c r="H987" s="24">
        <f t="shared" si="118"/>
        <v>39.162561576354683</v>
      </c>
    </row>
    <row r="988" spans="1:8" ht="14.5" x14ac:dyDescent="0.35">
      <c r="A988" s="7">
        <v>4</v>
      </c>
      <c r="B988" s="9" t="s">
        <v>581</v>
      </c>
      <c r="C988" s="10">
        <v>136</v>
      </c>
      <c r="D988" s="24">
        <f t="shared" si="116"/>
        <v>26.930693069306933</v>
      </c>
      <c r="E988" s="10">
        <v>43</v>
      </c>
      <c r="F988" s="24">
        <f t="shared" si="117"/>
        <v>21.287128712871286</v>
      </c>
      <c r="G988" s="10">
        <v>119</v>
      </c>
      <c r="H988" s="24">
        <f t="shared" si="118"/>
        <v>29.310344827586203</v>
      </c>
    </row>
    <row r="991" spans="1:8" ht="40.4" customHeight="1" x14ac:dyDescent="0.35">
      <c r="B991" s="88" t="s">
        <v>582</v>
      </c>
      <c r="C991" s="88"/>
      <c r="D991" s="88"/>
      <c r="E991" s="88"/>
      <c r="F991" s="89"/>
      <c r="G991" s="6"/>
    </row>
    <row r="992" spans="1:8" s="131" customFormat="1" ht="12" customHeight="1" x14ac:dyDescent="0.35">
      <c r="B992" s="17" t="s">
        <v>583</v>
      </c>
      <c r="C992" s="132"/>
      <c r="D992" s="132"/>
      <c r="E992" s="132"/>
      <c r="F992" s="133"/>
      <c r="G992" s="133"/>
    </row>
    <row r="993" spans="1:8" s="18" customFormat="1" ht="12" customHeight="1" x14ac:dyDescent="0.35">
      <c r="B993" s="19"/>
      <c r="C993" s="19"/>
      <c r="D993" s="19"/>
      <c r="E993" s="19"/>
      <c r="F993" s="20"/>
      <c r="G993" s="20"/>
    </row>
    <row r="994" spans="1:8" s="18" customFormat="1" ht="12" customHeight="1" x14ac:dyDescent="0.35">
      <c r="B994" s="21" t="s">
        <v>584</v>
      </c>
      <c r="C994" s="21"/>
      <c r="D994" s="19"/>
      <c r="E994" s="19"/>
      <c r="F994" s="20"/>
      <c r="G994" s="20"/>
    </row>
    <row r="995" spans="1:8" ht="60" customHeight="1" x14ac:dyDescent="0.35">
      <c r="A995" s="7"/>
      <c r="B995" s="7"/>
      <c r="C995" s="92" t="s">
        <v>585</v>
      </c>
      <c r="D995" s="93"/>
      <c r="E995" s="92" t="s">
        <v>586</v>
      </c>
      <c r="F995" s="93"/>
      <c r="G995" s="92" t="s">
        <v>587</v>
      </c>
      <c r="H995" s="93"/>
    </row>
    <row r="996" spans="1:8" ht="15.75" customHeight="1" x14ac:dyDescent="0.35">
      <c r="A996" s="7"/>
      <c r="B996" s="7"/>
      <c r="C996" s="34" t="s">
        <v>1000</v>
      </c>
      <c r="D996" s="8" t="s">
        <v>1001</v>
      </c>
      <c r="E996" s="34" t="s">
        <v>1000</v>
      </c>
      <c r="F996" s="8" t="s">
        <v>1001</v>
      </c>
      <c r="G996" s="34" t="s">
        <v>1000</v>
      </c>
      <c r="H996" s="8" t="s">
        <v>1001</v>
      </c>
    </row>
    <row r="997" spans="1:8" ht="14.5" x14ac:dyDescent="0.35">
      <c r="A997" s="15" t="s">
        <v>588</v>
      </c>
      <c r="B997" s="13" t="s">
        <v>589</v>
      </c>
      <c r="C997" s="10">
        <v>170</v>
      </c>
      <c r="D997" s="24">
        <f>C997/406*100</f>
        <v>41.871921182266007</v>
      </c>
      <c r="E997" s="10">
        <v>35</v>
      </c>
      <c r="F997" s="24">
        <f>E997/406*100</f>
        <v>8.6206896551724146</v>
      </c>
      <c r="G997" s="10">
        <v>201</v>
      </c>
      <c r="H997" s="24">
        <f>G997/406*100</f>
        <v>49.50738916256158</v>
      </c>
    </row>
    <row r="998" spans="1:8" ht="14.5" x14ac:dyDescent="0.35">
      <c r="A998" s="15" t="s">
        <v>590</v>
      </c>
      <c r="B998" s="13" t="s">
        <v>591</v>
      </c>
      <c r="C998" s="10">
        <v>153</v>
      </c>
      <c r="D998" s="24">
        <f t="shared" ref="D998:D1007" si="119">C998/406*100</f>
        <v>37.684729064039409</v>
      </c>
      <c r="E998" s="10">
        <v>49</v>
      </c>
      <c r="F998" s="24">
        <f t="shared" ref="F998:F1007" si="120">E998/406*100</f>
        <v>12.068965517241379</v>
      </c>
      <c r="G998" s="10">
        <v>204</v>
      </c>
      <c r="H998" s="24">
        <f t="shared" ref="H998:H1007" si="121">G998/406*100</f>
        <v>50.246305418719217</v>
      </c>
    </row>
    <row r="999" spans="1:8" ht="14.5" x14ac:dyDescent="0.35">
      <c r="A999" s="15" t="s">
        <v>592</v>
      </c>
      <c r="B999" s="13" t="s">
        <v>593</v>
      </c>
      <c r="C999" s="10">
        <v>233</v>
      </c>
      <c r="D999" s="24">
        <f t="shared" si="119"/>
        <v>57.389162561576356</v>
      </c>
      <c r="E999" s="10">
        <v>66</v>
      </c>
      <c r="F999" s="24">
        <f t="shared" si="120"/>
        <v>16.256157635467979</v>
      </c>
      <c r="G999" s="10">
        <v>107</v>
      </c>
      <c r="H999" s="24">
        <f t="shared" si="121"/>
        <v>26.354679802955665</v>
      </c>
    </row>
    <row r="1000" spans="1:8" ht="14.5" x14ac:dyDescent="0.35">
      <c r="A1000" s="15" t="s">
        <v>594</v>
      </c>
      <c r="B1000" s="13" t="s">
        <v>595</v>
      </c>
      <c r="C1000" s="10">
        <v>134</v>
      </c>
      <c r="D1000" s="24">
        <f t="shared" si="119"/>
        <v>33.004926108374384</v>
      </c>
      <c r="E1000" s="10">
        <v>67</v>
      </c>
      <c r="F1000" s="24">
        <f t="shared" si="120"/>
        <v>16.502463054187192</v>
      </c>
      <c r="G1000" s="10">
        <v>205</v>
      </c>
      <c r="H1000" s="24">
        <f t="shared" si="121"/>
        <v>50.49261083743842</v>
      </c>
    </row>
    <row r="1001" spans="1:8" ht="30" customHeight="1" x14ac:dyDescent="0.35">
      <c r="A1001" s="15" t="s">
        <v>596</v>
      </c>
      <c r="B1001" s="32" t="s">
        <v>597</v>
      </c>
      <c r="C1001" s="10">
        <v>238</v>
      </c>
      <c r="D1001" s="24">
        <f t="shared" si="119"/>
        <v>58.620689655172406</v>
      </c>
      <c r="E1001" s="10">
        <v>29</v>
      </c>
      <c r="F1001" s="24">
        <f t="shared" si="120"/>
        <v>7.1428571428571423</v>
      </c>
      <c r="G1001" s="10">
        <v>139</v>
      </c>
      <c r="H1001" s="24">
        <f t="shared" si="121"/>
        <v>34.236453201970448</v>
      </c>
    </row>
    <row r="1002" spans="1:8" ht="14.5" x14ac:dyDescent="0.35">
      <c r="A1002" s="15" t="s">
        <v>598</v>
      </c>
      <c r="B1002" s="13" t="s">
        <v>599</v>
      </c>
      <c r="C1002" s="10">
        <v>329</v>
      </c>
      <c r="D1002" s="24">
        <f t="shared" si="119"/>
        <v>81.034482758620683</v>
      </c>
      <c r="E1002" s="10">
        <v>22</v>
      </c>
      <c r="F1002" s="24">
        <f t="shared" si="120"/>
        <v>5.4187192118226601</v>
      </c>
      <c r="G1002" s="10">
        <v>55</v>
      </c>
      <c r="H1002" s="24">
        <f t="shared" si="121"/>
        <v>13.546798029556651</v>
      </c>
    </row>
    <row r="1003" spans="1:8" ht="14.25" customHeight="1" x14ac:dyDescent="0.35">
      <c r="A1003" s="15" t="s">
        <v>600</v>
      </c>
      <c r="B1003" s="13" t="s">
        <v>601</v>
      </c>
      <c r="C1003" s="10">
        <v>145</v>
      </c>
      <c r="D1003" s="24">
        <f t="shared" si="119"/>
        <v>35.714285714285715</v>
      </c>
      <c r="E1003" s="10">
        <v>21</v>
      </c>
      <c r="F1003" s="24">
        <f t="shared" si="120"/>
        <v>5.1724137931034484</v>
      </c>
      <c r="G1003" s="10">
        <v>240</v>
      </c>
      <c r="H1003" s="24">
        <f t="shared" si="121"/>
        <v>59.11330049261084</v>
      </c>
    </row>
    <row r="1004" spans="1:8" ht="14.25" customHeight="1" x14ac:dyDescent="0.35">
      <c r="A1004" s="15" t="s">
        <v>602</v>
      </c>
      <c r="B1004" s="13" t="s">
        <v>603</v>
      </c>
      <c r="C1004" s="10">
        <v>163</v>
      </c>
      <c r="D1004" s="24">
        <f t="shared" si="119"/>
        <v>40.14778325123153</v>
      </c>
      <c r="E1004" s="10">
        <v>23</v>
      </c>
      <c r="F1004" s="24">
        <f t="shared" si="120"/>
        <v>5.6650246305418719</v>
      </c>
      <c r="G1004" s="10">
        <v>220</v>
      </c>
      <c r="H1004" s="24">
        <f t="shared" si="121"/>
        <v>54.187192118226605</v>
      </c>
    </row>
    <row r="1005" spans="1:8" ht="14.25" customHeight="1" x14ac:dyDescent="0.35">
      <c r="A1005" s="15" t="s">
        <v>604</v>
      </c>
      <c r="B1005" s="13" t="s">
        <v>605</v>
      </c>
      <c r="C1005" s="10">
        <v>48</v>
      </c>
      <c r="D1005" s="24">
        <f t="shared" si="119"/>
        <v>11.822660098522167</v>
      </c>
      <c r="E1005" s="10">
        <v>22</v>
      </c>
      <c r="F1005" s="24">
        <f t="shared" si="120"/>
        <v>5.4187192118226601</v>
      </c>
      <c r="G1005" s="10">
        <v>336</v>
      </c>
      <c r="H1005" s="24">
        <f t="shared" si="121"/>
        <v>82.758620689655174</v>
      </c>
    </row>
    <row r="1006" spans="1:8" ht="14.25" customHeight="1" x14ac:dyDescent="0.35">
      <c r="A1006" s="15" t="s">
        <v>606</v>
      </c>
      <c r="B1006" s="13" t="s">
        <v>607</v>
      </c>
      <c r="C1006" s="10">
        <v>236</v>
      </c>
      <c r="D1006" s="24">
        <f t="shared" si="119"/>
        <v>58.128078817733986</v>
      </c>
      <c r="E1006" s="10">
        <v>24</v>
      </c>
      <c r="F1006" s="24">
        <f t="shared" si="120"/>
        <v>5.9113300492610836</v>
      </c>
      <c r="G1006" s="10">
        <v>146</v>
      </c>
      <c r="H1006" s="24">
        <f t="shared" si="121"/>
        <v>35.960591133004925</v>
      </c>
    </row>
    <row r="1007" spans="1:8" ht="14.25" customHeight="1" x14ac:dyDescent="0.35">
      <c r="A1007" s="15" t="s">
        <v>608</v>
      </c>
      <c r="B1007" s="13" t="s">
        <v>609</v>
      </c>
      <c r="C1007" s="10">
        <v>286</v>
      </c>
      <c r="D1007" s="24">
        <f t="shared" si="119"/>
        <v>70.443349753694591</v>
      </c>
      <c r="E1007" s="10">
        <v>27</v>
      </c>
      <c r="F1007" s="24">
        <f t="shared" si="120"/>
        <v>6.6502463054187197</v>
      </c>
      <c r="G1007" s="10">
        <v>93</v>
      </c>
      <c r="H1007" s="24">
        <f t="shared" si="121"/>
        <v>22.906403940886698</v>
      </c>
    </row>
    <row r="1008" spans="1:8" ht="14.5" x14ac:dyDescent="0.35">
      <c r="A1008" s="15" t="s">
        <v>610</v>
      </c>
      <c r="B1008" s="13" t="s">
        <v>611</v>
      </c>
      <c r="C1008" s="22"/>
      <c r="D1008" s="100" t="s">
        <v>214</v>
      </c>
      <c r="E1008" s="101"/>
      <c r="F1008" s="102"/>
      <c r="G1008" s="102"/>
      <c r="H1008" s="103"/>
    </row>
    <row r="1011" spans="1:8" ht="40.4" customHeight="1" x14ac:dyDescent="0.35">
      <c r="B1011" s="88" t="s">
        <v>612</v>
      </c>
      <c r="C1011" s="88"/>
      <c r="D1011" s="88"/>
      <c r="E1011" s="88"/>
      <c r="F1011" s="89"/>
      <c r="G1011" s="6"/>
    </row>
    <row r="1012" spans="1:8" ht="32.25" customHeight="1" x14ac:dyDescent="0.35">
      <c r="A1012" s="7"/>
      <c r="B1012" s="7"/>
      <c r="C1012" s="90" t="s">
        <v>216</v>
      </c>
      <c r="D1012" s="96"/>
      <c r="E1012" s="90" t="s">
        <v>3</v>
      </c>
      <c r="F1012" s="91"/>
      <c r="G1012" s="90" t="s">
        <v>4</v>
      </c>
      <c r="H1012" s="91"/>
    </row>
    <row r="1013" spans="1:8" ht="15.75" customHeight="1" x14ac:dyDescent="0.35">
      <c r="A1013" s="7"/>
      <c r="B1013" s="7"/>
      <c r="C1013" s="34" t="s">
        <v>1000</v>
      </c>
      <c r="D1013" s="8" t="s">
        <v>1001</v>
      </c>
      <c r="E1013" s="34" t="s">
        <v>1000</v>
      </c>
      <c r="F1013" s="8" t="s">
        <v>1001</v>
      </c>
      <c r="G1013" s="34" t="s">
        <v>1000</v>
      </c>
      <c r="H1013" s="8" t="s">
        <v>1001</v>
      </c>
    </row>
    <row r="1014" spans="1:8" ht="14.5" x14ac:dyDescent="0.35">
      <c r="A1014" s="15" t="s">
        <v>613</v>
      </c>
      <c r="B1014" s="13" t="s">
        <v>614</v>
      </c>
      <c r="C1014" s="10">
        <v>222</v>
      </c>
      <c r="D1014" s="24">
        <f>C1014/505*100</f>
        <v>43.960396039603964</v>
      </c>
      <c r="E1014" s="10">
        <v>99</v>
      </c>
      <c r="F1014" s="24">
        <f>E1014/202*100</f>
        <v>49.009900990099013</v>
      </c>
      <c r="G1014" s="10">
        <v>167</v>
      </c>
      <c r="H1014" s="24">
        <f>G1014/406*100</f>
        <v>41.133004926108377</v>
      </c>
    </row>
    <row r="1015" spans="1:8" ht="14.5" x14ac:dyDescent="0.35">
      <c r="A1015" s="15" t="s">
        <v>615</v>
      </c>
      <c r="B1015" s="13" t="s">
        <v>616</v>
      </c>
      <c r="C1015" s="10">
        <v>170</v>
      </c>
      <c r="D1015" s="24">
        <f t="shared" ref="D1015:D1026" si="122">C1015/505*100</f>
        <v>33.663366336633665</v>
      </c>
      <c r="E1015" s="10">
        <v>89</v>
      </c>
      <c r="F1015" s="24">
        <f t="shared" ref="F1015:F1026" si="123">E1015/202*100</f>
        <v>44.059405940594061</v>
      </c>
      <c r="G1015" s="10">
        <v>134</v>
      </c>
      <c r="H1015" s="24">
        <f t="shared" ref="H1015:H1026" si="124">G1015/406*100</f>
        <v>33.004926108374384</v>
      </c>
    </row>
    <row r="1016" spans="1:8" ht="14.5" x14ac:dyDescent="0.35">
      <c r="A1016" s="15" t="s">
        <v>617</v>
      </c>
      <c r="B1016" s="13" t="s">
        <v>618</v>
      </c>
      <c r="C1016" s="10">
        <v>70</v>
      </c>
      <c r="D1016" s="24">
        <f t="shared" si="122"/>
        <v>13.861386138613863</v>
      </c>
      <c r="E1016" s="10">
        <v>29</v>
      </c>
      <c r="F1016" s="24">
        <f t="shared" si="123"/>
        <v>14.356435643564355</v>
      </c>
      <c r="G1016" s="10">
        <v>58</v>
      </c>
      <c r="H1016" s="24">
        <f t="shared" si="124"/>
        <v>14.285714285714285</v>
      </c>
    </row>
    <row r="1017" spans="1:8" ht="14.5" x14ac:dyDescent="0.35">
      <c r="A1017" s="15" t="s">
        <v>619</v>
      </c>
      <c r="B1017" s="13" t="s">
        <v>620</v>
      </c>
      <c r="C1017" s="10">
        <v>176</v>
      </c>
      <c r="D1017" s="24">
        <f t="shared" si="122"/>
        <v>34.851485148514847</v>
      </c>
      <c r="E1017" s="10">
        <v>70</v>
      </c>
      <c r="F1017" s="24">
        <f t="shared" si="123"/>
        <v>34.653465346534652</v>
      </c>
      <c r="G1017" s="10">
        <v>137</v>
      </c>
      <c r="H1017" s="24">
        <f t="shared" si="124"/>
        <v>33.743842364532014</v>
      </c>
    </row>
    <row r="1018" spans="1:8" ht="15.75" customHeight="1" x14ac:dyDescent="0.35">
      <c r="A1018" s="15" t="s">
        <v>621</v>
      </c>
      <c r="B1018" s="13" t="s">
        <v>622</v>
      </c>
      <c r="C1018" s="10">
        <v>87</v>
      </c>
      <c r="D1018" s="24">
        <f t="shared" si="122"/>
        <v>17.227722772277225</v>
      </c>
      <c r="E1018" s="10">
        <v>8</v>
      </c>
      <c r="F1018" s="24">
        <f t="shared" si="123"/>
        <v>3.9603960396039604</v>
      </c>
      <c r="G1018" s="10">
        <v>82</v>
      </c>
      <c r="H1018" s="24">
        <f t="shared" si="124"/>
        <v>20.19704433497537</v>
      </c>
    </row>
    <row r="1019" spans="1:8" ht="14.5" x14ac:dyDescent="0.35">
      <c r="A1019" s="15" t="s">
        <v>623</v>
      </c>
      <c r="B1019" s="13" t="s">
        <v>624</v>
      </c>
      <c r="C1019" s="10">
        <v>203</v>
      </c>
      <c r="D1019" s="24">
        <f t="shared" si="122"/>
        <v>40.198019801980202</v>
      </c>
      <c r="E1019" s="10">
        <v>80</v>
      </c>
      <c r="F1019" s="24">
        <f t="shared" si="123"/>
        <v>39.603960396039604</v>
      </c>
      <c r="G1019" s="33">
        <v>163</v>
      </c>
      <c r="H1019" s="24">
        <f t="shared" si="124"/>
        <v>40.14778325123153</v>
      </c>
    </row>
    <row r="1020" spans="1:8" ht="14.25" customHeight="1" x14ac:dyDescent="0.35">
      <c r="A1020" s="15" t="s">
        <v>625</v>
      </c>
      <c r="B1020" s="13" t="s">
        <v>626</v>
      </c>
      <c r="C1020" s="10">
        <v>136</v>
      </c>
      <c r="D1020" s="24">
        <f t="shared" si="122"/>
        <v>26.930693069306933</v>
      </c>
      <c r="E1020" s="10">
        <v>78</v>
      </c>
      <c r="F1020" s="24">
        <f t="shared" si="123"/>
        <v>38.613861386138616</v>
      </c>
      <c r="G1020" s="10">
        <v>100</v>
      </c>
      <c r="H1020" s="24">
        <f t="shared" si="124"/>
        <v>24.630541871921181</v>
      </c>
    </row>
    <row r="1021" spans="1:8" ht="14.25" customHeight="1" x14ac:dyDescent="0.35">
      <c r="A1021" s="15" t="s">
        <v>627</v>
      </c>
      <c r="B1021" s="13" t="s">
        <v>628</v>
      </c>
      <c r="C1021" s="10">
        <v>37</v>
      </c>
      <c r="D1021" s="24">
        <f t="shared" si="122"/>
        <v>7.3267326732673261</v>
      </c>
      <c r="E1021" s="10">
        <v>9</v>
      </c>
      <c r="F1021" s="24">
        <f t="shared" si="123"/>
        <v>4.455445544554455</v>
      </c>
      <c r="G1021" s="10">
        <v>31</v>
      </c>
      <c r="H1021" s="24">
        <f t="shared" si="124"/>
        <v>7.6354679802955667</v>
      </c>
    </row>
    <row r="1022" spans="1:8" ht="14.25" customHeight="1" x14ac:dyDescent="0.35">
      <c r="A1022" s="15" t="s">
        <v>629</v>
      </c>
      <c r="B1022" s="13" t="s">
        <v>630</v>
      </c>
      <c r="C1022" s="10">
        <v>221</v>
      </c>
      <c r="D1022" s="24">
        <f t="shared" si="122"/>
        <v>43.762376237623762</v>
      </c>
      <c r="E1022" s="10">
        <v>51</v>
      </c>
      <c r="F1022" s="24">
        <f t="shared" si="123"/>
        <v>25.247524752475247</v>
      </c>
      <c r="G1022" s="10">
        <v>197</v>
      </c>
      <c r="H1022" s="24">
        <f t="shared" si="124"/>
        <v>48.522167487684733</v>
      </c>
    </row>
    <row r="1023" spans="1:8" ht="14.25" customHeight="1" x14ac:dyDescent="0.35">
      <c r="A1023" s="15" t="s">
        <v>631</v>
      </c>
      <c r="B1023" s="13" t="s">
        <v>632</v>
      </c>
      <c r="C1023" s="10">
        <v>98</v>
      </c>
      <c r="D1023" s="24">
        <f t="shared" si="122"/>
        <v>19.405940594059405</v>
      </c>
      <c r="E1023" s="10">
        <v>72</v>
      </c>
      <c r="F1023" s="24">
        <f t="shared" si="123"/>
        <v>35.64356435643564</v>
      </c>
      <c r="G1023" s="10">
        <v>62</v>
      </c>
      <c r="H1023" s="24">
        <f t="shared" si="124"/>
        <v>15.270935960591133</v>
      </c>
    </row>
    <row r="1024" spans="1:8" ht="14.25" customHeight="1" x14ac:dyDescent="0.35">
      <c r="A1024" s="15" t="s">
        <v>633</v>
      </c>
      <c r="B1024" s="13" t="s">
        <v>634</v>
      </c>
      <c r="C1024" s="10">
        <v>56</v>
      </c>
      <c r="D1024" s="24">
        <f t="shared" si="122"/>
        <v>11.08910891089109</v>
      </c>
      <c r="E1024" s="10">
        <v>49</v>
      </c>
      <c r="F1024" s="24">
        <f t="shared" si="123"/>
        <v>24.257425742574256</v>
      </c>
      <c r="G1024" s="10">
        <v>31</v>
      </c>
      <c r="H1024" s="24">
        <f t="shared" si="124"/>
        <v>7.6354679802955667</v>
      </c>
    </row>
    <row r="1025" spans="1:9" ht="14.25" customHeight="1" x14ac:dyDescent="0.35">
      <c r="A1025" s="15" t="s">
        <v>635</v>
      </c>
      <c r="B1025" s="13" t="s">
        <v>636</v>
      </c>
      <c r="C1025" s="10">
        <v>101</v>
      </c>
      <c r="D1025" s="24">
        <f t="shared" si="122"/>
        <v>20</v>
      </c>
      <c r="E1025" s="10">
        <v>51</v>
      </c>
      <c r="F1025" s="24">
        <f t="shared" si="123"/>
        <v>25.247524752475247</v>
      </c>
      <c r="G1025" s="10">
        <v>73</v>
      </c>
      <c r="H1025" s="24">
        <f t="shared" si="124"/>
        <v>17.980295566502463</v>
      </c>
    </row>
    <row r="1026" spans="1:9" ht="14.25" customHeight="1" x14ac:dyDescent="0.35">
      <c r="A1026" s="15" t="s">
        <v>637</v>
      </c>
      <c r="B1026" s="13" t="s">
        <v>638</v>
      </c>
      <c r="C1026" s="10">
        <v>7</v>
      </c>
      <c r="D1026" s="24">
        <f t="shared" si="122"/>
        <v>1.3861386138613863</v>
      </c>
      <c r="E1026" s="10">
        <v>1</v>
      </c>
      <c r="F1026" s="24">
        <f t="shared" si="123"/>
        <v>0.49504950495049505</v>
      </c>
      <c r="G1026" s="10">
        <v>6</v>
      </c>
      <c r="H1026" s="24">
        <f t="shared" si="124"/>
        <v>1.4778325123152709</v>
      </c>
    </row>
    <row r="1029" spans="1:9" ht="45.75" customHeight="1" x14ac:dyDescent="0.35">
      <c r="B1029" s="88" t="s">
        <v>639</v>
      </c>
      <c r="C1029" s="88"/>
      <c r="D1029" s="88"/>
      <c r="E1029" s="88"/>
      <c r="F1029" s="89"/>
      <c r="G1029" s="6"/>
    </row>
    <row r="1030" spans="1:9" s="18" customFormat="1" ht="12" customHeight="1" x14ac:dyDescent="0.35">
      <c r="B1030" s="21" t="s">
        <v>2</v>
      </c>
      <c r="C1030" s="21"/>
      <c r="D1030" s="19"/>
      <c r="E1030" s="19"/>
      <c r="F1030" s="20"/>
      <c r="G1030" s="20"/>
    </row>
    <row r="1031" spans="1:9" ht="48" customHeight="1" x14ac:dyDescent="0.35">
      <c r="A1031" s="7"/>
      <c r="B1031" s="7"/>
      <c r="C1031" s="92" t="s">
        <v>640</v>
      </c>
      <c r="D1031" s="93"/>
      <c r="E1031" s="92" t="s">
        <v>641</v>
      </c>
      <c r="F1031" s="93"/>
      <c r="G1031" s="92" t="s">
        <v>587</v>
      </c>
      <c r="H1031" s="93"/>
    </row>
    <row r="1032" spans="1:9" ht="15.75" customHeight="1" x14ac:dyDescent="0.35">
      <c r="A1032" s="7"/>
      <c r="B1032" s="7"/>
      <c r="C1032" s="34" t="s">
        <v>1000</v>
      </c>
      <c r="D1032" s="8" t="s">
        <v>1001</v>
      </c>
      <c r="E1032" s="34" t="s">
        <v>1000</v>
      </c>
      <c r="F1032" s="8" t="s">
        <v>1001</v>
      </c>
      <c r="G1032" s="34" t="s">
        <v>1000</v>
      </c>
      <c r="H1032" s="8" t="s">
        <v>1001</v>
      </c>
    </row>
    <row r="1033" spans="1:9" ht="14.5" x14ac:dyDescent="0.35">
      <c r="A1033" s="15" t="s">
        <v>642</v>
      </c>
      <c r="B1033" s="13" t="s">
        <v>643</v>
      </c>
      <c r="C1033" s="10">
        <v>400</v>
      </c>
      <c r="D1033" s="24">
        <f>C1033/505*100</f>
        <v>79.207920792079207</v>
      </c>
      <c r="E1033" s="10">
        <v>25</v>
      </c>
      <c r="F1033" s="24">
        <f>E1033/505*100</f>
        <v>4.9504950495049505</v>
      </c>
      <c r="G1033" s="10">
        <v>80</v>
      </c>
      <c r="H1033" s="24">
        <f>G1033/505*100</f>
        <v>15.841584158415841</v>
      </c>
      <c r="I1033" s="16"/>
    </row>
    <row r="1034" spans="1:9" ht="14.5" x14ac:dyDescent="0.35">
      <c r="A1034" s="15" t="s">
        <v>644</v>
      </c>
      <c r="B1034" s="13" t="s">
        <v>645</v>
      </c>
      <c r="C1034" s="10">
        <v>151</v>
      </c>
      <c r="D1034" s="24">
        <f t="shared" ref="D1034:D1045" si="125">C1034/505*100</f>
        <v>29.900990099009899</v>
      </c>
      <c r="E1034" s="10">
        <v>36</v>
      </c>
      <c r="F1034" s="24">
        <f t="shared" ref="F1034:F1045" si="126">E1034/505*100</f>
        <v>7.1287128712871279</v>
      </c>
      <c r="G1034" s="10">
        <v>318</v>
      </c>
      <c r="H1034" s="24">
        <f t="shared" ref="H1034:H1045" si="127">G1034/505*100</f>
        <v>62.970297029702969</v>
      </c>
      <c r="I1034" s="16"/>
    </row>
    <row r="1035" spans="1:9" ht="14.5" x14ac:dyDescent="0.35">
      <c r="A1035" s="15" t="s">
        <v>646</v>
      </c>
      <c r="B1035" s="13" t="s">
        <v>647</v>
      </c>
      <c r="C1035" s="10">
        <v>219</v>
      </c>
      <c r="D1035" s="24">
        <f t="shared" si="125"/>
        <v>43.366336633663366</v>
      </c>
      <c r="E1035" s="10">
        <v>20</v>
      </c>
      <c r="F1035" s="24">
        <f t="shared" si="126"/>
        <v>3.9603960396039604</v>
      </c>
      <c r="G1035" s="10">
        <v>266</v>
      </c>
      <c r="H1035" s="24">
        <f t="shared" si="127"/>
        <v>52.673267326732677</v>
      </c>
      <c r="I1035" s="16"/>
    </row>
    <row r="1036" spans="1:9" ht="12.75" customHeight="1" x14ac:dyDescent="0.35">
      <c r="A1036" s="15" t="s">
        <v>648</v>
      </c>
      <c r="B1036" s="13" t="s">
        <v>649</v>
      </c>
      <c r="C1036" s="10">
        <v>299</v>
      </c>
      <c r="D1036" s="24">
        <f t="shared" si="125"/>
        <v>59.207920792079207</v>
      </c>
      <c r="E1036" s="10">
        <v>24</v>
      </c>
      <c r="F1036" s="24">
        <f t="shared" si="126"/>
        <v>4.7524752475247523</v>
      </c>
      <c r="G1036" s="10">
        <v>182</v>
      </c>
      <c r="H1036" s="24">
        <f t="shared" si="127"/>
        <v>36.039603960396036</v>
      </c>
      <c r="I1036" s="16"/>
    </row>
    <row r="1037" spans="1:9" ht="15.75" customHeight="1" x14ac:dyDescent="0.35">
      <c r="A1037" s="15" t="s">
        <v>650</v>
      </c>
      <c r="B1037" s="13" t="s">
        <v>651</v>
      </c>
      <c r="C1037" s="10">
        <v>426</v>
      </c>
      <c r="D1037" s="24">
        <f t="shared" si="125"/>
        <v>84.356435643564353</v>
      </c>
      <c r="E1037" s="10">
        <v>18</v>
      </c>
      <c r="F1037" s="24">
        <f t="shared" si="126"/>
        <v>3.564356435643564</v>
      </c>
      <c r="G1037" s="10">
        <v>61</v>
      </c>
      <c r="H1037" s="24">
        <f t="shared" si="127"/>
        <v>12.079207920792079</v>
      </c>
      <c r="I1037" s="16"/>
    </row>
    <row r="1038" spans="1:9" ht="14.5" x14ac:dyDescent="0.35">
      <c r="A1038" s="15" t="s">
        <v>652</v>
      </c>
      <c r="B1038" s="13" t="s">
        <v>653</v>
      </c>
      <c r="C1038" s="10">
        <v>279</v>
      </c>
      <c r="D1038" s="24">
        <f t="shared" si="125"/>
        <v>55.24752475247525</v>
      </c>
      <c r="E1038" s="10">
        <v>28</v>
      </c>
      <c r="F1038" s="24">
        <f t="shared" si="126"/>
        <v>5.544554455445545</v>
      </c>
      <c r="G1038" s="10">
        <v>198</v>
      </c>
      <c r="H1038" s="24">
        <f t="shared" si="127"/>
        <v>39.207920792079207</v>
      </c>
      <c r="I1038" s="16"/>
    </row>
    <row r="1039" spans="1:9" ht="14.25" customHeight="1" x14ac:dyDescent="0.35">
      <c r="A1039" s="15" t="s">
        <v>654</v>
      </c>
      <c r="B1039" s="13" t="s">
        <v>655</v>
      </c>
      <c r="C1039" s="10">
        <v>246</v>
      </c>
      <c r="D1039" s="24">
        <f t="shared" si="125"/>
        <v>48.712871287128714</v>
      </c>
      <c r="E1039" s="10">
        <v>25</v>
      </c>
      <c r="F1039" s="24">
        <f t="shared" si="126"/>
        <v>4.9504950495049505</v>
      </c>
      <c r="G1039" s="10">
        <v>234</v>
      </c>
      <c r="H1039" s="24">
        <f t="shared" si="127"/>
        <v>46.336633663366342</v>
      </c>
      <c r="I1039" s="16"/>
    </row>
    <row r="1040" spans="1:9" ht="14.25" customHeight="1" x14ac:dyDescent="0.35">
      <c r="A1040" s="15" t="s">
        <v>656</v>
      </c>
      <c r="B1040" s="13" t="s">
        <v>657</v>
      </c>
      <c r="C1040" s="10">
        <v>394</v>
      </c>
      <c r="D1040" s="24">
        <f t="shared" si="125"/>
        <v>78.019801980198025</v>
      </c>
      <c r="E1040" s="10">
        <v>21</v>
      </c>
      <c r="F1040" s="24">
        <f t="shared" si="126"/>
        <v>4.1584158415841586</v>
      </c>
      <c r="G1040" s="10">
        <v>90</v>
      </c>
      <c r="H1040" s="24">
        <f t="shared" si="127"/>
        <v>17.82178217821782</v>
      </c>
      <c r="I1040" s="16"/>
    </row>
    <row r="1041" spans="1:9" ht="14.25" customHeight="1" x14ac:dyDescent="0.35">
      <c r="A1041" s="15" t="s">
        <v>658</v>
      </c>
      <c r="B1041" s="13" t="s">
        <v>659</v>
      </c>
      <c r="C1041" s="10">
        <v>315</v>
      </c>
      <c r="D1041" s="24">
        <f t="shared" si="125"/>
        <v>62.376237623762378</v>
      </c>
      <c r="E1041" s="10">
        <v>24</v>
      </c>
      <c r="F1041" s="24">
        <f t="shared" si="126"/>
        <v>4.7524752475247523</v>
      </c>
      <c r="G1041" s="10">
        <v>166</v>
      </c>
      <c r="H1041" s="24">
        <f t="shared" si="127"/>
        <v>32.871287128712872</v>
      </c>
      <c r="I1041" s="16"/>
    </row>
    <row r="1042" spans="1:9" ht="14.25" customHeight="1" x14ac:dyDescent="0.35">
      <c r="A1042" s="15" t="s">
        <v>660</v>
      </c>
      <c r="B1042" s="13" t="s">
        <v>661</v>
      </c>
      <c r="C1042" s="10">
        <v>215</v>
      </c>
      <c r="D1042" s="24">
        <f t="shared" si="125"/>
        <v>42.574257425742573</v>
      </c>
      <c r="E1042" s="10">
        <v>24</v>
      </c>
      <c r="F1042" s="24">
        <f t="shared" si="126"/>
        <v>4.7524752475247523</v>
      </c>
      <c r="G1042" s="10">
        <v>266</v>
      </c>
      <c r="H1042" s="24">
        <f t="shared" si="127"/>
        <v>52.673267326732677</v>
      </c>
      <c r="I1042" s="16"/>
    </row>
    <row r="1043" spans="1:9" ht="14.25" customHeight="1" x14ac:dyDescent="0.35">
      <c r="A1043" s="15" t="s">
        <v>662</v>
      </c>
      <c r="B1043" s="13" t="s">
        <v>663</v>
      </c>
      <c r="C1043" s="10">
        <v>264</v>
      </c>
      <c r="D1043" s="24">
        <f t="shared" si="125"/>
        <v>52.277227722772281</v>
      </c>
      <c r="E1043" s="10">
        <v>38</v>
      </c>
      <c r="F1043" s="24">
        <f t="shared" si="126"/>
        <v>7.5247524752475243</v>
      </c>
      <c r="G1043" s="10">
        <v>203</v>
      </c>
      <c r="H1043" s="24">
        <f t="shared" si="127"/>
        <v>40.198019801980202</v>
      </c>
      <c r="I1043" s="16"/>
    </row>
    <row r="1044" spans="1:9" ht="14.25" customHeight="1" x14ac:dyDescent="0.35">
      <c r="A1044" s="15" t="s">
        <v>664</v>
      </c>
      <c r="B1044" s="13" t="s">
        <v>665</v>
      </c>
      <c r="C1044" s="10">
        <v>284</v>
      </c>
      <c r="D1044" s="24">
        <f t="shared" si="125"/>
        <v>56.237623762376245</v>
      </c>
      <c r="E1044" s="10">
        <v>45</v>
      </c>
      <c r="F1044" s="24">
        <f t="shared" si="126"/>
        <v>8.9108910891089099</v>
      </c>
      <c r="G1044" s="10">
        <v>176</v>
      </c>
      <c r="H1044" s="24">
        <f t="shared" si="127"/>
        <v>34.851485148514847</v>
      </c>
      <c r="I1044" s="16"/>
    </row>
    <row r="1045" spans="1:9" ht="14.25" customHeight="1" x14ac:dyDescent="0.35">
      <c r="A1045" s="15" t="s">
        <v>666</v>
      </c>
      <c r="B1045" s="13" t="s">
        <v>667</v>
      </c>
      <c r="C1045" s="10">
        <v>436</v>
      </c>
      <c r="D1045" s="24">
        <f t="shared" si="125"/>
        <v>86.336633663366342</v>
      </c>
      <c r="E1045" s="10">
        <v>21</v>
      </c>
      <c r="F1045" s="24">
        <f t="shared" si="126"/>
        <v>4.1584158415841586</v>
      </c>
      <c r="G1045" s="10">
        <v>48</v>
      </c>
      <c r="H1045" s="24">
        <f t="shared" si="127"/>
        <v>9.5049504950495045</v>
      </c>
      <c r="I1045" s="16"/>
    </row>
    <row r="1046" spans="1:9" ht="14.5" x14ac:dyDescent="0.35">
      <c r="A1046" s="15" t="s">
        <v>668</v>
      </c>
      <c r="B1046" s="13" t="s">
        <v>669</v>
      </c>
      <c r="C1046" s="22"/>
      <c r="D1046" s="100" t="s">
        <v>214</v>
      </c>
      <c r="E1046" s="101"/>
      <c r="F1046" s="102"/>
      <c r="G1046" s="102"/>
      <c r="H1046" s="103"/>
    </row>
    <row r="1048" spans="1:9" s="18" customFormat="1" ht="12" customHeight="1" x14ac:dyDescent="0.35">
      <c r="B1048" s="21" t="s">
        <v>3</v>
      </c>
      <c r="C1048" s="21"/>
      <c r="D1048" s="19"/>
      <c r="E1048" s="19"/>
      <c r="F1048" s="20"/>
      <c r="G1048" s="20"/>
    </row>
    <row r="1049" spans="1:9" ht="47.25" customHeight="1" x14ac:dyDescent="0.35">
      <c r="A1049" s="7"/>
      <c r="B1049" s="7"/>
      <c r="C1049" s="92" t="s">
        <v>640</v>
      </c>
      <c r="D1049" s="93"/>
      <c r="E1049" s="92" t="s">
        <v>641</v>
      </c>
      <c r="F1049" s="93"/>
      <c r="G1049" s="92" t="s">
        <v>587</v>
      </c>
      <c r="H1049" s="93"/>
    </row>
    <row r="1050" spans="1:9" ht="15.75" customHeight="1" x14ac:dyDescent="0.35">
      <c r="A1050" s="7"/>
      <c r="B1050" s="7"/>
      <c r="C1050" s="34" t="s">
        <v>1000</v>
      </c>
      <c r="D1050" s="8" t="s">
        <v>1001</v>
      </c>
      <c r="E1050" s="34" t="s">
        <v>1000</v>
      </c>
      <c r="F1050" s="8" t="s">
        <v>1001</v>
      </c>
      <c r="G1050" s="34" t="s">
        <v>1000</v>
      </c>
      <c r="H1050" s="8" t="s">
        <v>1001</v>
      </c>
    </row>
    <row r="1051" spans="1:9" ht="14.5" x14ac:dyDescent="0.35">
      <c r="A1051" s="15" t="s">
        <v>642</v>
      </c>
      <c r="B1051" s="13" t="s">
        <v>643</v>
      </c>
      <c r="C1051" s="10">
        <v>177</v>
      </c>
      <c r="D1051" s="24">
        <f>C1051/202*100</f>
        <v>87.623762376237622</v>
      </c>
      <c r="E1051" s="10">
        <v>5</v>
      </c>
      <c r="F1051" s="24">
        <f>E1051/202*100</f>
        <v>2.4752475247524752</v>
      </c>
      <c r="G1051" s="10">
        <v>20</v>
      </c>
      <c r="H1051" s="24">
        <f>G1051/202*100</f>
        <v>9.9009900990099009</v>
      </c>
      <c r="I1051" s="16"/>
    </row>
    <row r="1052" spans="1:9" ht="14.5" x14ac:dyDescent="0.35">
      <c r="A1052" s="15" t="s">
        <v>644</v>
      </c>
      <c r="B1052" s="13" t="s">
        <v>645</v>
      </c>
      <c r="C1052" s="10">
        <v>96</v>
      </c>
      <c r="D1052" s="24">
        <f t="shared" ref="D1052:D1063" si="128">C1052/202*100</f>
        <v>47.524752475247524</v>
      </c>
      <c r="E1052" s="10">
        <v>5</v>
      </c>
      <c r="F1052" s="24">
        <f t="shared" ref="F1052:F1063" si="129">E1052/202*100</f>
        <v>2.4752475247524752</v>
      </c>
      <c r="G1052" s="10">
        <v>101</v>
      </c>
      <c r="H1052" s="24">
        <f t="shared" ref="H1052:H1063" si="130">G1052/202*100</f>
        <v>50</v>
      </c>
      <c r="I1052" s="16"/>
    </row>
    <row r="1053" spans="1:9" ht="14.5" x14ac:dyDescent="0.35">
      <c r="A1053" s="15" t="s">
        <v>646</v>
      </c>
      <c r="B1053" s="13" t="s">
        <v>647</v>
      </c>
      <c r="C1053" s="10">
        <v>135</v>
      </c>
      <c r="D1053" s="24">
        <f t="shared" si="128"/>
        <v>66.831683168316829</v>
      </c>
      <c r="E1053" s="10">
        <v>8</v>
      </c>
      <c r="F1053" s="24">
        <f t="shared" si="129"/>
        <v>3.9603960396039604</v>
      </c>
      <c r="G1053" s="10">
        <v>59</v>
      </c>
      <c r="H1053" s="24">
        <f t="shared" si="130"/>
        <v>29.207920792079207</v>
      </c>
      <c r="I1053" s="16"/>
    </row>
    <row r="1054" spans="1:9" ht="12.75" customHeight="1" x14ac:dyDescent="0.35">
      <c r="A1054" s="15" t="s">
        <v>648</v>
      </c>
      <c r="B1054" s="13" t="s">
        <v>670</v>
      </c>
      <c r="C1054" s="10">
        <v>126</v>
      </c>
      <c r="D1054" s="24">
        <f t="shared" si="128"/>
        <v>62.376237623762378</v>
      </c>
      <c r="E1054" s="10">
        <v>7</v>
      </c>
      <c r="F1054" s="24">
        <f t="shared" si="129"/>
        <v>3.4653465346534658</v>
      </c>
      <c r="G1054" s="10">
        <v>69</v>
      </c>
      <c r="H1054" s="24">
        <f t="shared" si="130"/>
        <v>34.158415841584159</v>
      </c>
      <c r="I1054" s="16"/>
    </row>
    <row r="1055" spans="1:9" ht="15.75" customHeight="1" x14ac:dyDescent="0.35">
      <c r="A1055" s="15" t="s">
        <v>650</v>
      </c>
      <c r="B1055" s="13" t="s">
        <v>651</v>
      </c>
      <c r="C1055" s="10">
        <v>179</v>
      </c>
      <c r="D1055" s="24">
        <f t="shared" si="128"/>
        <v>88.613861386138609</v>
      </c>
      <c r="E1055" s="10">
        <v>4</v>
      </c>
      <c r="F1055" s="24">
        <f t="shared" si="129"/>
        <v>1.9801980198019802</v>
      </c>
      <c r="G1055" s="10">
        <v>19</v>
      </c>
      <c r="H1055" s="24">
        <f t="shared" si="130"/>
        <v>9.4059405940594054</v>
      </c>
      <c r="I1055" s="16"/>
    </row>
    <row r="1056" spans="1:9" ht="14.5" x14ac:dyDescent="0.35">
      <c r="A1056" s="15" t="s">
        <v>652</v>
      </c>
      <c r="B1056" s="13" t="s">
        <v>653</v>
      </c>
      <c r="C1056" s="10">
        <v>164</v>
      </c>
      <c r="D1056" s="24">
        <f t="shared" si="128"/>
        <v>81.188118811881196</v>
      </c>
      <c r="E1056" s="10">
        <v>4</v>
      </c>
      <c r="F1056" s="24">
        <f t="shared" si="129"/>
        <v>1.9801980198019802</v>
      </c>
      <c r="G1056" s="10">
        <v>34</v>
      </c>
      <c r="H1056" s="24">
        <f t="shared" si="130"/>
        <v>16.831683168316832</v>
      </c>
      <c r="I1056" s="16"/>
    </row>
    <row r="1057" spans="1:9" ht="14.25" customHeight="1" x14ac:dyDescent="0.35">
      <c r="A1057" s="15" t="s">
        <v>654</v>
      </c>
      <c r="B1057" s="13" t="s">
        <v>655</v>
      </c>
      <c r="C1057" s="10">
        <v>148</v>
      </c>
      <c r="D1057" s="24">
        <f t="shared" si="128"/>
        <v>73.267326732673268</v>
      </c>
      <c r="E1057" s="10">
        <v>4</v>
      </c>
      <c r="F1057" s="24">
        <f t="shared" si="129"/>
        <v>1.9801980198019802</v>
      </c>
      <c r="G1057" s="10">
        <v>50</v>
      </c>
      <c r="H1057" s="24">
        <f t="shared" si="130"/>
        <v>24.752475247524753</v>
      </c>
      <c r="I1057" s="16"/>
    </row>
    <row r="1058" spans="1:9" ht="14.25" customHeight="1" x14ac:dyDescent="0.35">
      <c r="A1058" s="15" t="s">
        <v>656</v>
      </c>
      <c r="B1058" s="13" t="s">
        <v>657</v>
      </c>
      <c r="C1058" s="10">
        <v>171</v>
      </c>
      <c r="D1058" s="24">
        <f t="shared" si="128"/>
        <v>84.653465346534645</v>
      </c>
      <c r="E1058" s="10">
        <v>4</v>
      </c>
      <c r="F1058" s="24">
        <f t="shared" si="129"/>
        <v>1.9801980198019802</v>
      </c>
      <c r="G1058" s="10">
        <v>27</v>
      </c>
      <c r="H1058" s="24">
        <f t="shared" si="130"/>
        <v>13.366336633663368</v>
      </c>
      <c r="I1058" s="16"/>
    </row>
    <row r="1059" spans="1:9" ht="14.25" customHeight="1" x14ac:dyDescent="0.35">
      <c r="A1059" s="15" t="s">
        <v>658</v>
      </c>
      <c r="B1059" s="13" t="s">
        <v>659</v>
      </c>
      <c r="C1059" s="10">
        <v>157</v>
      </c>
      <c r="D1059" s="24">
        <f t="shared" si="128"/>
        <v>77.722772277227719</v>
      </c>
      <c r="E1059" s="10">
        <v>5</v>
      </c>
      <c r="F1059" s="24">
        <f t="shared" si="129"/>
        <v>2.4752475247524752</v>
      </c>
      <c r="G1059" s="10">
        <v>40</v>
      </c>
      <c r="H1059" s="24">
        <f t="shared" si="130"/>
        <v>19.801980198019802</v>
      </c>
      <c r="I1059" s="16"/>
    </row>
    <row r="1060" spans="1:9" ht="14.25" customHeight="1" x14ac:dyDescent="0.35">
      <c r="A1060" s="15" t="s">
        <v>660</v>
      </c>
      <c r="B1060" s="13" t="s">
        <v>661</v>
      </c>
      <c r="C1060" s="10">
        <v>112</v>
      </c>
      <c r="D1060" s="24">
        <f t="shared" si="128"/>
        <v>55.445544554455452</v>
      </c>
      <c r="E1060" s="10">
        <v>6</v>
      </c>
      <c r="F1060" s="24">
        <f t="shared" si="129"/>
        <v>2.9702970297029703</v>
      </c>
      <c r="G1060" s="10">
        <v>84</v>
      </c>
      <c r="H1060" s="24">
        <f t="shared" si="130"/>
        <v>41.584158415841586</v>
      </c>
      <c r="I1060" s="16"/>
    </row>
    <row r="1061" spans="1:9" ht="14.25" customHeight="1" x14ac:dyDescent="0.35">
      <c r="A1061" s="15" t="s">
        <v>662</v>
      </c>
      <c r="B1061" s="13" t="s">
        <v>663</v>
      </c>
      <c r="C1061" s="10">
        <v>113</v>
      </c>
      <c r="D1061" s="24">
        <f t="shared" si="128"/>
        <v>55.940594059405946</v>
      </c>
      <c r="E1061" s="10">
        <v>21</v>
      </c>
      <c r="F1061" s="24">
        <f t="shared" si="129"/>
        <v>10.396039603960396</v>
      </c>
      <c r="G1061" s="10">
        <v>68</v>
      </c>
      <c r="H1061" s="24">
        <f t="shared" si="130"/>
        <v>33.663366336633665</v>
      </c>
      <c r="I1061" s="16"/>
    </row>
    <row r="1062" spans="1:9" ht="14.25" customHeight="1" x14ac:dyDescent="0.35">
      <c r="A1062" s="15" t="s">
        <v>664</v>
      </c>
      <c r="B1062" s="13" t="s">
        <v>665</v>
      </c>
      <c r="C1062" s="10">
        <v>124</v>
      </c>
      <c r="D1062" s="24">
        <f t="shared" si="128"/>
        <v>61.386138613861384</v>
      </c>
      <c r="E1062" s="10">
        <v>18</v>
      </c>
      <c r="F1062" s="24">
        <f t="shared" si="129"/>
        <v>8.9108910891089099</v>
      </c>
      <c r="G1062" s="10">
        <v>60</v>
      </c>
      <c r="H1062" s="24">
        <f t="shared" si="130"/>
        <v>29.702970297029701</v>
      </c>
      <c r="I1062" s="16"/>
    </row>
    <row r="1063" spans="1:9" ht="14.25" customHeight="1" x14ac:dyDescent="0.35">
      <c r="A1063" s="15" t="s">
        <v>666</v>
      </c>
      <c r="B1063" s="13" t="s">
        <v>667</v>
      </c>
      <c r="C1063" s="10">
        <v>185</v>
      </c>
      <c r="D1063" s="24">
        <f t="shared" si="128"/>
        <v>91.584158415841586</v>
      </c>
      <c r="E1063" s="10">
        <v>4</v>
      </c>
      <c r="F1063" s="24">
        <f t="shared" si="129"/>
        <v>1.9801980198019802</v>
      </c>
      <c r="G1063" s="10">
        <v>13</v>
      </c>
      <c r="H1063" s="24">
        <f t="shared" si="130"/>
        <v>6.435643564356436</v>
      </c>
      <c r="I1063" s="16"/>
    </row>
    <row r="1064" spans="1:9" ht="15" customHeight="1" x14ac:dyDescent="0.35">
      <c r="A1064" s="15" t="s">
        <v>668</v>
      </c>
      <c r="B1064" s="13" t="s">
        <v>669</v>
      </c>
      <c r="C1064" s="22"/>
      <c r="D1064" s="100" t="s">
        <v>214</v>
      </c>
      <c r="E1064" s="101"/>
      <c r="F1064" s="102"/>
      <c r="G1064" s="102"/>
      <c r="H1064" s="103"/>
    </row>
    <row r="1066" spans="1:9" s="18" customFormat="1" ht="12" customHeight="1" x14ac:dyDescent="0.35">
      <c r="B1066" s="21" t="s">
        <v>671</v>
      </c>
      <c r="C1066" s="21"/>
      <c r="D1066" s="19"/>
      <c r="E1066" s="19"/>
      <c r="F1066" s="20"/>
      <c r="G1066" s="20"/>
    </row>
    <row r="1067" spans="1:9" ht="47.25" customHeight="1" x14ac:dyDescent="0.35">
      <c r="A1067" s="7"/>
      <c r="B1067" s="7"/>
      <c r="C1067" s="92" t="s">
        <v>640</v>
      </c>
      <c r="D1067" s="93"/>
      <c r="E1067" s="92" t="s">
        <v>641</v>
      </c>
      <c r="F1067" s="93"/>
      <c r="G1067" s="92" t="s">
        <v>587</v>
      </c>
      <c r="H1067" s="93"/>
    </row>
    <row r="1068" spans="1:9" ht="15.75" customHeight="1" x14ac:dyDescent="0.35">
      <c r="A1068" s="7"/>
      <c r="B1068" s="7"/>
      <c r="C1068" s="34" t="s">
        <v>1000</v>
      </c>
      <c r="D1068" s="8" t="s">
        <v>1001</v>
      </c>
      <c r="E1068" s="34" t="s">
        <v>1000</v>
      </c>
      <c r="F1068" s="8" t="s">
        <v>1001</v>
      </c>
      <c r="G1068" s="34" t="s">
        <v>1000</v>
      </c>
      <c r="H1068" s="8" t="s">
        <v>1001</v>
      </c>
    </row>
    <row r="1069" spans="1:9" ht="14.5" x14ac:dyDescent="0.35">
      <c r="A1069" s="15" t="s">
        <v>642</v>
      </c>
      <c r="B1069" s="13" t="s">
        <v>643</v>
      </c>
      <c r="C1069" s="10">
        <v>314</v>
      </c>
      <c r="D1069" s="24">
        <f>C1069/406*100</f>
        <v>77.339901477832512</v>
      </c>
      <c r="E1069" s="10">
        <v>22</v>
      </c>
      <c r="F1069" s="24">
        <f>E1069/406*100</f>
        <v>5.4187192118226601</v>
      </c>
      <c r="G1069" s="10">
        <v>70</v>
      </c>
      <c r="H1069" s="24">
        <f>G1069/406*100</f>
        <v>17.241379310344829</v>
      </c>
      <c r="I1069" s="16"/>
    </row>
    <row r="1070" spans="1:9" ht="14.5" x14ac:dyDescent="0.35">
      <c r="A1070" s="15" t="s">
        <v>644</v>
      </c>
      <c r="B1070" s="13" t="s">
        <v>645</v>
      </c>
      <c r="C1070" s="10">
        <v>97</v>
      </c>
      <c r="D1070" s="24">
        <f t="shared" ref="D1070:D1081" si="131">C1070/406*100</f>
        <v>23.891625615763548</v>
      </c>
      <c r="E1070" s="10">
        <v>32</v>
      </c>
      <c r="F1070" s="24">
        <f t="shared" ref="F1070:F1081" si="132">E1070/406*100</f>
        <v>7.8817733990147785</v>
      </c>
      <c r="G1070" s="10">
        <v>277</v>
      </c>
      <c r="H1070" s="24">
        <f t="shared" ref="H1070:H1081" si="133">G1070/406*100</f>
        <v>68.22660098522168</v>
      </c>
      <c r="I1070" s="16"/>
    </row>
    <row r="1071" spans="1:9" ht="14.5" x14ac:dyDescent="0.35">
      <c r="A1071" s="15" t="s">
        <v>646</v>
      </c>
      <c r="B1071" s="13" t="s">
        <v>647</v>
      </c>
      <c r="C1071" s="10">
        <v>154</v>
      </c>
      <c r="D1071" s="24">
        <f t="shared" si="131"/>
        <v>37.931034482758619</v>
      </c>
      <c r="E1071" s="10">
        <v>15</v>
      </c>
      <c r="F1071" s="24">
        <f t="shared" si="132"/>
        <v>3.6945812807881775</v>
      </c>
      <c r="G1071" s="10">
        <v>237</v>
      </c>
      <c r="H1071" s="24">
        <f t="shared" si="133"/>
        <v>58.374384236453203</v>
      </c>
      <c r="I1071" s="16"/>
    </row>
    <row r="1072" spans="1:9" ht="12.75" customHeight="1" x14ac:dyDescent="0.35">
      <c r="A1072" s="15" t="s">
        <v>648</v>
      </c>
      <c r="B1072" s="13" t="s">
        <v>670</v>
      </c>
      <c r="C1072" s="10">
        <v>233</v>
      </c>
      <c r="D1072" s="24">
        <f t="shared" si="131"/>
        <v>57.389162561576356</v>
      </c>
      <c r="E1072" s="10">
        <v>22</v>
      </c>
      <c r="F1072" s="24">
        <f t="shared" si="132"/>
        <v>5.4187192118226601</v>
      </c>
      <c r="G1072" s="10">
        <v>151</v>
      </c>
      <c r="H1072" s="24">
        <f t="shared" si="133"/>
        <v>37.192118226600982</v>
      </c>
      <c r="I1072" s="16"/>
    </row>
    <row r="1073" spans="1:9" ht="15.75" customHeight="1" x14ac:dyDescent="0.35">
      <c r="A1073" s="15" t="s">
        <v>650</v>
      </c>
      <c r="B1073" s="13" t="s">
        <v>651</v>
      </c>
      <c r="C1073" s="10">
        <v>339</v>
      </c>
      <c r="D1073" s="24">
        <f t="shared" si="131"/>
        <v>83.497536945812811</v>
      </c>
      <c r="E1073" s="10">
        <v>15</v>
      </c>
      <c r="F1073" s="24">
        <f t="shared" si="132"/>
        <v>3.6945812807881775</v>
      </c>
      <c r="G1073" s="10">
        <v>52</v>
      </c>
      <c r="H1073" s="24">
        <f t="shared" si="133"/>
        <v>12.807881773399016</v>
      </c>
      <c r="I1073" s="16"/>
    </row>
    <row r="1074" spans="1:9" ht="14.5" x14ac:dyDescent="0.35">
      <c r="A1074" s="15" t="s">
        <v>652</v>
      </c>
      <c r="B1074" s="13" t="s">
        <v>653</v>
      </c>
      <c r="C1074" s="10">
        <v>196</v>
      </c>
      <c r="D1074" s="24">
        <f t="shared" si="131"/>
        <v>48.275862068965516</v>
      </c>
      <c r="E1074" s="10">
        <v>25</v>
      </c>
      <c r="F1074" s="24">
        <f t="shared" si="132"/>
        <v>6.1576354679802954</v>
      </c>
      <c r="G1074" s="10">
        <v>185</v>
      </c>
      <c r="H1074" s="24">
        <f t="shared" si="133"/>
        <v>45.566502463054185</v>
      </c>
      <c r="I1074" s="16"/>
    </row>
    <row r="1075" spans="1:9" ht="14.25" customHeight="1" x14ac:dyDescent="0.35">
      <c r="A1075" s="15" t="s">
        <v>654</v>
      </c>
      <c r="B1075" s="13" t="s">
        <v>655</v>
      </c>
      <c r="C1075" s="10">
        <v>170</v>
      </c>
      <c r="D1075" s="24">
        <f t="shared" si="131"/>
        <v>41.871921182266007</v>
      </c>
      <c r="E1075" s="10">
        <v>22</v>
      </c>
      <c r="F1075" s="24">
        <f t="shared" si="132"/>
        <v>5.4187192118226601</v>
      </c>
      <c r="G1075" s="10">
        <v>214</v>
      </c>
      <c r="H1075" s="24">
        <f t="shared" si="133"/>
        <v>52.709359605911331</v>
      </c>
      <c r="I1075" s="16"/>
    </row>
    <row r="1076" spans="1:9" ht="14.25" customHeight="1" x14ac:dyDescent="0.35">
      <c r="A1076" s="15" t="s">
        <v>656</v>
      </c>
      <c r="B1076" s="13" t="s">
        <v>657</v>
      </c>
      <c r="C1076" s="10">
        <v>308</v>
      </c>
      <c r="D1076" s="24">
        <f t="shared" si="131"/>
        <v>75.862068965517238</v>
      </c>
      <c r="E1076" s="10">
        <v>18</v>
      </c>
      <c r="F1076" s="24">
        <f t="shared" si="132"/>
        <v>4.4334975369458132</v>
      </c>
      <c r="G1076" s="10">
        <v>80</v>
      </c>
      <c r="H1076" s="24">
        <f t="shared" si="133"/>
        <v>19.704433497536947</v>
      </c>
      <c r="I1076" s="16"/>
    </row>
    <row r="1077" spans="1:9" ht="14.25" customHeight="1" x14ac:dyDescent="0.35">
      <c r="A1077" s="15" t="s">
        <v>658</v>
      </c>
      <c r="B1077" s="13" t="s">
        <v>659</v>
      </c>
      <c r="C1077" s="10">
        <v>238</v>
      </c>
      <c r="D1077" s="24">
        <f t="shared" si="131"/>
        <v>58.620689655172406</v>
      </c>
      <c r="E1077" s="10">
        <v>21</v>
      </c>
      <c r="F1077" s="24">
        <f t="shared" si="132"/>
        <v>5.1724137931034484</v>
      </c>
      <c r="G1077" s="10">
        <v>147</v>
      </c>
      <c r="H1077" s="24">
        <f t="shared" si="133"/>
        <v>36.206896551724135</v>
      </c>
      <c r="I1077" s="16"/>
    </row>
    <row r="1078" spans="1:9" ht="14.25" customHeight="1" x14ac:dyDescent="0.35">
      <c r="A1078" s="15" t="s">
        <v>660</v>
      </c>
      <c r="B1078" s="13" t="s">
        <v>661</v>
      </c>
      <c r="C1078" s="10">
        <v>162</v>
      </c>
      <c r="D1078" s="24">
        <f t="shared" si="131"/>
        <v>39.901477832512313</v>
      </c>
      <c r="E1078" s="10">
        <v>20</v>
      </c>
      <c r="F1078" s="24">
        <f t="shared" si="132"/>
        <v>4.9261083743842367</v>
      </c>
      <c r="G1078" s="10">
        <v>224</v>
      </c>
      <c r="H1078" s="24">
        <f t="shared" si="133"/>
        <v>55.172413793103445</v>
      </c>
      <c r="I1078" s="16"/>
    </row>
    <row r="1079" spans="1:9" ht="14.25" customHeight="1" x14ac:dyDescent="0.35">
      <c r="A1079" s="15" t="s">
        <v>662</v>
      </c>
      <c r="B1079" s="13" t="s">
        <v>663</v>
      </c>
      <c r="C1079" s="10">
        <v>204</v>
      </c>
      <c r="D1079" s="24">
        <f t="shared" si="131"/>
        <v>50.246305418719217</v>
      </c>
      <c r="E1079" s="10">
        <v>25</v>
      </c>
      <c r="F1079" s="24">
        <f t="shared" si="132"/>
        <v>6.1576354679802954</v>
      </c>
      <c r="G1079" s="10">
        <v>177</v>
      </c>
      <c r="H1079" s="24">
        <f t="shared" si="133"/>
        <v>43.596059113300498</v>
      </c>
      <c r="I1079" s="16"/>
    </row>
    <row r="1080" spans="1:9" ht="14.25" customHeight="1" x14ac:dyDescent="0.35">
      <c r="A1080" s="15" t="s">
        <v>664</v>
      </c>
      <c r="B1080" s="13" t="s">
        <v>665</v>
      </c>
      <c r="C1080" s="10">
        <v>223</v>
      </c>
      <c r="D1080" s="24">
        <f t="shared" si="131"/>
        <v>54.926108374384242</v>
      </c>
      <c r="E1080" s="10">
        <v>33</v>
      </c>
      <c r="F1080" s="24">
        <f t="shared" si="132"/>
        <v>8.1280788177339893</v>
      </c>
      <c r="G1080" s="10">
        <v>150</v>
      </c>
      <c r="H1080" s="24">
        <f t="shared" si="133"/>
        <v>36.945812807881772</v>
      </c>
      <c r="I1080" s="16"/>
    </row>
    <row r="1081" spans="1:9" ht="14.25" customHeight="1" x14ac:dyDescent="0.35">
      <c r="A1081" s="15" t="s">
        <v>666</v>
      </c>
      <c r="B1081" s="13" t="s">
        <v>667</v>
      </c>
      <c r="C1081" s="10">
        <v>347</v>
      </c>
      <c r="D1081" s="24">
        <f t="shared" si="131"/>
        <v>85.467980295566505</v>
      </c>
      <c r="E1081" s="10">
        <v>18</v>
      </c>
      <c r="F1081" s="24">
        <f t="shared" si="132"/>
        <v>4.4334975369458132</v>
      </c>
      <c r="G1081" s="10">
        <v>41</v>
      </c>
      <c r="H1081" s="24">
        <f t="shared" si="133"/>
        <v>10.098522167487685</v>
      </c>
      <c r="I1081" s="16"/>
    </row>
    <row r="1082" spans="1:9" ht="15" customHeight="1" x14ac:dyDescent="0.35">
      <c r="A1082" s="15" t="s">
        <v>668</v>
      </c>
      <c r="B1082" s="13" t="s">
        <v>669</v>
      </c>
      <c r="C1082" s="22"/>
      <c r="D1082" s="100" t="s">
        <v>214</v>
      </c>
      <c r="E1082" s="101"/>
      <c r="F1082" s="102"/>
      <c r="G1082" s="102"/>
      <c r="H1082" s="103"/>
    </row>
    <row r="1084" spans="1:9" ht="40.4" customHeight="1" x14ac:dyDescent="0.35">
      <c r="B1084" s="88" t="s">
        <v>672</v>
      </c>
      <c r="C1084" s="88"/>
      <c r="D1084" s="88"/>
      <c r="E1084" s="88"/>
      <c r="F1084" s="89"/>
      <c r="G1084" s="6"/>
    </row>
    <row r="1085" spans="1:9" s="18" customFormat="1" ht="12" customHeight="1" x14ac:dyDescent="0.35">
      <c r="B1085" s="21" t="s">
        <v>2</v>
      </c>
      <c r="C1085" s="21"/>
      <c r="D1085" s="19"/>
      <c r="E1085" s="19"/>
      <c r="F1085" s="20"/>
      <c r="G1085" s="20"/>
    </row>
    <row r="1086" spans="1:9" ht="48" customHeight="1" x14ac:dyDescent="0.35">
      <c r="A1086" s="7"/>
      <c r="B1086" s="7"/>
      <c r="C1086" s="92" t="s">
        <v>640</v>
      </c>
      <c r="D1086" s="93"/>
      <c r="E1086" s="92" t="s">
        <v>641</v>
      </c>
      <c r="F1086" s="93"/>
      <c r="G1086" s="92" t="s">
        <v>673</v>
      </c>
      <c r="H1086" s="93"/>
    </row>
    <row r="1087" spans="1:9" ht="15.75" customHeight="1" x14ac:dyDescent="0.35">
      <c r="A1087" s="7"/>
      <c r="B1087" s="7"/>
      <c r="C1087" s="34" t="s">
        <v>1000</v>
      </c>
      <c r="D1087" s="8" t="s">
        <v>1001</v>
      </c>
      <c r="E1087" s="34" t="s">
        <v>1000</v>
      </c>
      <c r="F1087" s="8" t="s">
        <v>1001</v>
      </c>
      <c r="G1087" s="34" t="s">
        <v>1000</v>
      </c>
      <c r="H1087" s="8" t="s">
        <v>1001</v>
      </c>
    </row>
    <row r="1088" spans="1:9" ht="14.5" x14ac:dyDescent="0.35">
      <c r="A1088" s="15" t="s">
        <v>674</v>
      </c>
      <c r="B1088" s="13" t="s">
        <v>675</v>
      </c>
      <c r="C1088" s="10">
        <v>251</v>
      </c>
      <c r="D1088" s="24">
        <f>C1088/505*100</f>
        <v>49.702970297029701</v>
      </c>
      <c r="E1088" s="10">
        <v>30</v>
      </c>
      <c r="F1088" s="24">
        <f>E1088/505*100</f>
        <v>5.9405940594059405</v>
      </c>
      <c r="G1088" s="10">
        <v>224</v>
      </c>
      <c r="H1088" s="24">
        <f>G1088/505*100</f>
        <v>44.35643564356436</v>
      </c>
      <c r="I1088" s="16"/>
    </row>
    <row r="1089" spans="1:9" ht="14.5" x14ac:dyDescent="0.35">
      <c r="A1089" s="15" t="s">
        <v>676</v>
      </c>
      <c r="B1089" s="13" t="s">
        <v>677</v>
      </c>
      <c r="C1089" s="34">
        <v>367</v>
      </c>
      <c r="D1089" s="24">
        <f t="shared" ref="D1089:D1094" si="134">C1089/505*100</f>
        <v>72.67326732673267</v>
      </c>
      <c r="E1089" s="10">
        <v>21</v>
      </c>
      <c r="F1089" s="24">
        <f t="shared" ref="F1089:F1090" si="135">E1089/505*100</f>
        <v>4.1584158415841586</v>
      </c>
      <c r="G1089" s="35">
        <v>117</v>
      </c>
      <c r="H1089" s="24">
        <f t="shared" ref="H1089:H1094" si="136">G1089/505*100</f>
        <v>23.168316831683171</v>
      </c>
      <c r="I1089" s="16"/>
    </row>
    <row r="1090" spans="1:9" ht="14.5" x14ac:dyDescent="0.35">
      <c r="A1090" s="15" t="s">
        <v>678</v>
      </c>
      <c r="B1090" s="13" t="s">
        <v>679</v>
      </c>
      <c r="C1090" s="34">
        <v>390</v>
      </c>
      <c r="D1090" s="24">
        <f t="shared" si="134"/>
        <v>77.227722772277232</v>
      </c>
      <c r="E1090" s="10">
        <v>23</v>
      </c>
      <c r="F1090" s="24">
        <f t="shared" si="135"/>
        <v>4.5544554455445541</v>
      </c>
      <c r="G1090" s="35">
        <v>92</v>
      </c>
      <c r="H1090" s="24">
        <f t="shared" si="136"/>
        <v>18.217821782178216</v>
      </c>
      <c r="I1090" s="16"/>
    </row>
    <row r="1091" spans="1:9" ht="28.5" customHeight="1" x14ac:dyDescent="0.35">
      <c r="A1091" s="15" t="s">
        <v>680</v>
      </c>
      <c r="B1091" s="13" t="s">
        <v>681</v>
      </c>
      <c r="C1091" s="34">
        <v>266</v>
      </c>
      <c r="D1091" s="24">
        <f t="shared" si="134"/>
        <v>52.673267326732677</v>
      </c>
      <c r="E1091" s="10">
        <v>19</v>
      </c>
      <c r="F1091" s="11">
        <f t="shared" ref="F1091:F1094" si="137">E1091/505</f>
        <v>3.7623762376237622E-2</v>
      </c>
      <c r="G1091" s="35">
        <v>220</v>
      </c>
      <c r="H1091" s="24">
        <f t="shared" si="136"/>
        <v>43.564356435643568</v>
      </c>
      <c r="I1091" s="16"/>
    </row>
    <row r="1092" spans="1:9" ht="13.5" customHeight="1" x14ac:dyDescent="0.35">
      <c r="A1092" s="15" t="s">
        <v>682</v>
      </c>
      <c r="B1092" s="13" t="s">
        <v>683</v>
      </c>
      <c r="C1092" s="34">
        <v>346</v>
      </c>
      <c r="D1092" s="24">
        <f t="shared" si="134"/>
        <v>68.514851485148526</v>
      </c>
      <c r="E1092" s="10">
        <v>24</v>
      </c>
      <c r="F1092" s="11">
        <f t="shared" si="137"/>
        <v>4.7524752475247525E-2</v>
      </c>
      <c r="G1092" s="35">
        <v>135</v>
      </c>
      <c r="H1092" s="24">
        <f t="shared" si="136"/>
        <v>26.732673267326735</v>
      </c>
      <c r="I1092" s="16"/>
    </row>
    <row r="1093" spans="1:9" ht="14.5" x14ac:dyDescent="0.35">
      <c r="A1093" s="15" t="s">
        <v>684</v>
      </c>
      <c r="B1093" s="13" t="s">
        <v>685</v>
      </c>
      <c r="C1093" s="34">
        <v>254</v>
      </c>
      <c r="D1093" s="24">
        <f t="shared" si="134"/>
        <v>50.297029702970299</v>
      </c>
      <c r="E1093" s="10">
        <v>24</v>
      </c>
      <c r="F1093" s="11">
        <f t="shared" si="137"/>
        <v>4.7524752475247525E-2</v>
      </c>
      <c r="G1093" s="35">
        <v>227</v>
      </c>
      <c r="H1093" s="24">
        <f t="shared" si="136"/>
        <v>44.950495049504951</v>
      </c>
      <c r="I1093" s="16"/>
    </row>
    <row r="1094" spans="1:9" ht="14.25" customHeight="1" x14ac:dyDescent="0.35">
      <c r="A1094" s="15" t="s">
        <v>686</v>
      </c>
      <c r="B1094" s="13" t="s">
        <v>687</v>
      </c>
      <c r="C1094" s="34">
        <v>232</v>
      </c>
      <c r="D1094" s="24">
        <f t="shared" si="134"/>
        <v>45.940594059405946</v>
      </c>
      <c r="E1094" s="10">
        <v>23</v>
      </c>
      <c r="F1094" s="11">
        <f t="shared" si="137"/>
        <v>4.5544554455445543E-2</v>
      </c>
      <c r="G1094" s="35">
        <v>250</v>
      </c>
      <c r="H1094" s="24">
        <f t="shared" si="136"/>
        <v>49.504950495049506</v>
      </c>
      <c r="I1094" s="16"/>
    </row>
    <row r="1095" spans="1:9" ht="14.5" x14ac:dyDescent="0.35">
      <c r="A1095" s="15" t="s">
        <v>688</v>
      </c>
      <c r="B1095" s="13" t="s">
        <v>689</v>
      </c>
      <c r="C1095" s="22"/>
      <c r="D1095" s="100" t="s">
        <v>214</v>
      </c>
      <c r="E1095" s="101"/>
      <c r="F1095" s="102"/>
      <c r="G1095" s="102"/>
      <c r="H1095" s="103"/>
    </row>
    <row r="1097" spans="1:9" s="18" customFormat="1" ht="12" customHeight="1" x14ac:dyDescent="0.35">
      <c r="B1097" s="21" t="s">
        <v>3</v>
      </c>
      <c r="C1097" s="21"/>
      <c r="D1097" s="19"/>
      <c r="E1097" s="19"/>
      <c r="F1097" s="20"/>
      <c r="G1097" s="20"/>
    </row>
    <row r="1098" spans="1:9" ht="46.5" customHeight="1" x14ac:dyDescent="0.35">
      <c r="A1098" s="7"/>
      <c r="B1098" s="7"/>
      <c r="C1098" s="92" t="s">
        <v>640</v>
      </c>
      <c r="D1098" s="93"/>
      <c r="E1098" s="92" t="s">
        <v>641</v>
      </c>
      <c r="F1098" s="93"/>
      <c r="G1098" s="92" t="s">
        <v>673</v>
      </c>
      <c r="H1098" s="93"/>
    </row>
    <row r="1099" spans="1:9" ht="15.75" customHeight="1" x14ac:dyDescent="0.35">
      <c r="A1099" s="7"/>
      <c r="B1099" s="7"/>
      <c r="C1099" s="34" t="s">
        <v>1000</v>
      </c>
      <c r="D1099" s="8" t="s">
        <v>1001</v>
      </c>
      <c r="E1099" s="34" t="s">
        <v>1000</v>
      </c>
      <c r="F1099" s="8" t="s">
        <v>1001</v>
      </c>
      <c r="G1099" s="34" t="s">
        <v>1000</v>
      </c>
      <c r="H1099" s="8" t="s">
        <v>1001</v>
      </c>
    </row>
    <row r="1100" spans="1:9" ht="14.5" x14ac:dyDescent="0.35">
      <c r="A1100" s="15" t="s">
        <v>674</v>
      </c>
      <c r="B1100" s="13" t="s">
        <v>675</v>
      </c>
      <c r="C1100" s="10">
        <v>118</v>
      </c>
      <c r="D1100" s="24">
        <f>C1100/202*100</f>
        <v>58.415841584158414</v>
      </c>
      <c r="E1100" s="10">
        <v>9</v>
      </c>
      <c r="F1100" s="24">
        <f>E1100/202*100</f>
        <v>4.455445544554455</v>
      </c>
      <c r="G1100" s="10">
        <v>75</v>
      </c>
      <c r="H1100" s="24">
        <f>G1100/202*100</f>
        <v>37.128712871287128</v>
      </c>
      <c r="I1100" s="16"/>
    </row>
    <row r="1101" spans="1:9" ht="14.5" x14ac:dyDescent="0.35">
      <c r="A1101" s="15" t="s">
        <v>676</v>
      </c>
      <c r="B1101" s="13" t="s">
        <v>677</v>
      </c>
      <c r="C1101" s="34">
        <v>160</v>
      </c>
      <c r="D1101" s="24">
        <f t="shared" ref="D1101:D1106" si="138">C1101/202*100</f>
        <v>79.207920792079207</v>
      </c>
      <c r="E1101" s="10">
        <v>6</v>
      </c>
      <c r="F1101" s="24">
        <f t="shared" ref="F1101:F1106" si="139">E1101/202*100</f>
        <v>2.9702970297029703</v>
      </c>
      <c r="G1101" s="35">
        <v>36</v>
      </c>
      <c r="H1101" s="24">
        <f t="shared" ref="H1101:H1106" si="140">G1101/202*100</f>
        <v>17.82178217821782</v>
      </c>
      <c r="I1101" s="16"/>
    </row>
    <row r="1102" spans="1:9" ht="14.5" x14ac:dyDescent="0.35">
      <c r="A1102" s="15" t="s">
        <v>678</v>
      </c>
      <c r="B1102" s="13" t="s">
        <v>679</v>
      </c>
      <c r="C1102" s="34">
        <v>171</v>
      </c>
      <c r="D1102" s="24">
        <f t="shared" si="138"/>
        <v>84.653465346534645</v>
      </c>
      <c r="E1102" s="10">
        <v>5</v>
      </c>
      <c r="F1102" s="24">
        <f t="shared" si="139"/>
        <v>2.4752475247524752</v>
      </c>
      <c r="G1102" s="35">
        <v>26</v>
      </c>
      <c r="H1102" s="24">
        <f t="shared" si="140"/>
        <v>12.871287128712872</v>
      </c>
      <c r="I1102" s="16"/>
    </row>
    <row r="1103" spans="1:9" ht="27" customHeight="1" x14ac:dyDescent="0.35">
      <c r="A1103" s="15" t="s">
        <v>680</v>
      </c>
      <c r="B1103" s="13" t="s">
        <v>681</v>
      </c>
      <c r="C1103" s="34">
        <v>124</v>
      </c>
      <c r="D1103" s="24">
        <f t="shared" si="138"/>
        <v>61.386138613861384</v>
      </c>
      <c r="E1103" s="10">
        <v>3</v>
      </c>
      <c r="F1103" s="24">
        <f t="shared" si="139"/>
        <v>1.4851485148514851</v>
      </c>
      <c r="G1103" s="35">
        <v>75</v>
      </c>
      <c r="H1103" s="24">
        <f t="shared" si="140"/>
        <v>37.128712871287128</v>
      </c>
      <c r="I1103" s="16"/>
    </row>
    <row r="1104" spans="1:9" ht="15.75" customHeight="1" x14ac:dyDescent="0.35">
      <c r="A1104" s="15" t="s">
        <v>682</v>
      </c>
      <c r="B1104" s="13" t="s">
        <v>683</v>
      </c>
      <c r="C1104" s="34">
        <v>172</v>
      </c>
      <c r="D1104" s="24">
        <f t="shared" si="138"/>
        <v>85.148514851485146</v>
      </c>
      <c r="E1104" s="10">
        <v>3</v>
      </c>
      <c r="F1104" s="24">
        <f t="shared" si="139"/>
        <v>1.4851485148514851</v>
      </c>
      <c r="G1104" s="35">
        <v>27</v>
      </c>
      <c r="H1104" s="24">
        <f t="shared" si="140"/>
        <v>13.366336633663368</v>
      </c>
      <c r="I1104" s="16"/>
    </row>
    <row r="1105" spans="1:9" ht="14.5" x14ac:dyDescent="0.35">
      <c r="A1105" s="15" t="s">
        <v>684</v>
      </c>
      <c r="B1105" s="13" t="s">
        <v>685</v>
      </c>
      <c r="C1105" s="34">
        <v>132</v>
      </c>
      <c r="D1105" s="24">
        <f t="shared" si="138"/>
        <v>65.346534653465355</v>
      </c>
      <c r="E1105" s="10">
        <v>9</v>
      </c>
      <c r="F1105" s="24">
        <f t="shared" si="139"/>
        <v>4.455445544554455</v>
      </c>
      <c r="G1105" s="35">
        <v>61</v>
      </c>
      <c r="H1105" s="24">
        <f t="shared" si="140"/>
        <v>30.198019801980198</v>
      </c>
      <c r="I1105" s="16"/>
    </row>
    <row r="1106" spans="1:9" ht="14.25" customHeight="1" x14ac:dyDescent="0.35">
      <c r="A1106" s="15" t="s">
        <v>686</v>
      </c>
      <c r="B1106" s="13" t="s">
        <v>687</v>
      </c>
      <c r="C1106" s="34">
        <v>110</v>
      </c>
      <c r="D1106" s="24">
        <f t="shared" si="138"/>
        <v>54.455445544554458</v>
      </c>
      <c r="E1106" s="10">
        <v>5</v>
      </c>
      <c r="F1106" s="24">
        <f t="shared" si="139"/>
        <v>2.4752475247524752</v>
      </c>
      <c r="G1106" s="35">
        <v>87</v>
      </c>
      <c r="H1106" s="24">
        <f t="shared" si="140"/>
        <v>43.069306930693067</v>
      </c>
      <c r="I1106" s="16"/>
    </row>
    <row r="1107" spans="1:9" ht="14.5" x14ac:dyDescent="0.35">
      <c r="A1107" s="15" t="s">
        <v>688</v>
      </c>
      <c r="B1107" s="13" t="s">
        <v>689</v>
      </c>
      <c r="C1107" s="22"/>
      <c r="D1107" s="100" t="s">
        <v>214</v>
      </c>
      <c r="E1107" s="101"/>
      <c r="F1107" s="102"/>
      <c r="G1107" s="102"/>
      <c r="H1107" s="103"/>
    </row>
    <row r="1109" spans="1:9" s="18" customFormat="1" ht="12" customHeight="1" x14ac:dyDescent="0.35">
      <c r="B1109" s="21" t="s">
        <v>671</v>
      </c>
      <c r="C1109" s="21"/>
      <c r="D1109" s="19"/>
      <c r="E1109" s="19"/>
      <c r="F1109" s="20"/>
      <c r="G1109" s="20"/>
    </row>
    <row r="1110" spans="1:9" ht="46.5" customHeight="1" x14ac:dyDescent="0.35">
      <c r="A1110" s="7"/>
      <c r="B1110" s="7"/>
      <c r="C1110" s="92" t="s">
        <v>640</v>
      </c>
      <c r="D1110" s="93"/>
      <c r="E1110" s="92" t="s">
        <v>641</v>
      </c>
      <c r="F1110" s="93"/>
      <c r="G1110" s="92" t="s">
        <v>673</v>
      </c>
      <c r="H1110" s="93"/>
    </row>
    <row r="1111" spans="1:9" ht="15.75" customHeight="1" x14ac:dyDescent="0.35">
      <c r="A1111" s="7"/>
      <c r="B1111" s="7"/>
      <c r="C1111" s="34" t="s">
        <v>1000</v>
      </c>
      <c r="D1111" s="8" t="s">
        <v>1001</v>
      </c>
      <c r="E1111" s="34" t="s">
        <v>1000</v>
      </c>
      <c r="F1111" s="8" t="s">
        <v>1001</v>
      </c>
      <c r="G1111" s="34" t="s">
        <v>1000</v>
      </c>
      <c r="H1111" s="8" t="s">
        <v>1001</v>
      </c>
    </row>
    <row r="1112" spans="1:9" ht="14.5" x14ac:dyDescent="0.35">
      <c r="A1112" s="15" t="s">
        <v>674</v>
      </c>
      <c r="B1112" s="13" t="s">
        <v>675</v>
      </c>
      <c r="C1112" s="10">
        <v>192</v>
      </c>
      <c r="D1112" s="24">
        <f>C1112/406*100</f>
        <v>47.290640394088669</v>
      </c>
      <c r="E1112" s="10">
        <v>26</v>
      </c>
      <c r="F1112" s="24">
        <f>E1112/406*100</f>
        <v>6.403940886699508</v>
      </c>
      <c r="G1112" s="10">
        <v>188</v>
      </c>
      <c r="H1112" s="24">
        <f>G1112/406*100</f>
        <v>46.305418719211822</v>
      </c>
      <c r="I1112" s="16"/>
    </row>
    <row r="1113" spans="1:9" ht="14.5" x14ac:dyDescent="0.35">
      <c r="A1113" s="15" t="s">
        <v>676</v>
      </c>
      <c r="B1113" s="13" t="s">
        <v>677</v>
      </c>
      <c r="C1113" s="34">
        <v>286</v>
      </c>
      <c r="D1113" s="24">
        <f t="shared" ref="D1113:D1118" si="141">C1113/406*100</f>
        <v>70.443349753694591</v>
      </c>
      <c r="E1113" s="10">
        <v>16</v>
      </c>
      <c r="F1113" s="24">
        <f t="shared" ref="F1113:F1118" si="142">E1113/406*100</f>
        <v>3.9408866995073892</v>
      </c>
      <c r="G1113" s="35">
        <v>104</v>
      </c>
      <c r="H1113" s="24">
        <f t="shared" ref="H1113:H1118" si="143">G1113/406*100</f>
        <v>25.615763546798032</v>
      </c>
      <c r="I1113" s="16"/>
    </row>
    <row r="1114" spans="1:9" ht="14.5" x14ac:dyDescent="0.35">
      <c r="A1114" s="15" t="s">
        <v>678</v>
      </c>
      <c r="B1114" s="13" t="s">
        <v>679</v>
      </c>
      <c r="C1114" s="34">
        <v>306</v>
      </c>
      <c r="D1114" s="24">
        <f t="shared" si="141"/>
        <v>75.369458128078819</v>
      </c>
      <c r="E1114" s="10">
        <v>21</v>
      </c>
      <c r="F1114" s="24">
        <f t="shared" si="142"/>
        <v>5.1724137931034484</v>
      </c>
      <c r="G1114" s="35">
        <v>79</v>
      </c>
      <c r="H1114" s="24">
        <f t="shared" si="143"/>
        <v>19.458128078817737</v>
      </c>
      <c r="I1114" s="16"/>
    </row>
    <row r="1115" spans="1:9" ht="27.75" customHeight="1" x14ac:dyDescent="0.35">
      <c r="A1115" s="15" t="s">
        <v>680</v>
      </c>
      <c r="B1115" s="13" t="s">
        <v>681</v>
      </c>
      <c r="C1115" s="34">
        <v>204</v>
      </c>
      <c r="D1115" s="24">
        <f t="shared" si="141"/>
        <v>50.246305418719217</v>
      </c>
      <c r="E1115" s="10">
        <v>17</v>
      </c>
      <c r="F1115" s="24">
        <f t="shared" si="142"/>
        <v>4.1871921182266005</v>
      </c>
      <c r="G1115" s="35">
        <v>185</v>
      </c>
      <c r="H1115" s="24">
        <f t="shared" si="143"/>
        <v>45.566502463054185</v>
      </c>
      <c r="I1115" s="16"/>
    </row>
    <row r="1116" spans="1:9" ht="15.75" customHeight="1" x14ac:dyDescent="0.35">
      <c r="A1116" s="15" t="s">
        <v>682</v>
      </c>
      <c r="B1116" s="13" t="s">
        <v>683</v>
      </c>
      <c r="C1116" s="34">
        <v>262</v>
      </c>
      <c r="D1116" s="24">
        <f t="shared" si="141"/>
        <v>64.532019704433495</v>
      </c>
      <c r="E1116" s="10">
        <v>22</v>
      </c>
      <c r="F1116" s="24">
        <f t="shared" si="142"/>
        <v>5.4187192118226601</v>
      </c>
      <c r="G1116" s="35">
        <v>122</v>
      </c>
      <c r="H1116" s="24">
        <f t="shared" si="143"/>
        <v>30.049261083743843</v>
      </c>
      <c r="I1116" s="16"/>
    </row>
    <row r="1117" spans="1:9" ht="14.5" x14ac:dyDescent="0.35">
      <c r="A1117" s="15" t="s">
        <v>684</v>
      </c>
      <c r="B1117" s="13" t="s">
        <v>685</v>
      </c>
      <c r="C1117" s="34">
        <v>188</v>
      </c>
      <c r="D1117" s="24">
        <f t="shared" si="141"/>
        <v>46.305418719211822</v>
      </c>
      <c r="E1117" s="10">
        <v>20</v>
      </c>
      <c r="F1117" s="24">
        <f t="shared" si="142"/>
        <v>4.9261083743842367</v>
      </c>
      <c r="G1117" s="35">
        <v>198</v>
      </c>
      <c r="H1117" s="24">
        <f t="shared" si="143"/>
        <v>48.768472906403943</v>
      </c>
      <c r="I1117" s="16"/>
    </row>
    <row r="1118" spans="1:9" ht="14.25" customHeight="1" x14ac:dyDescent="0.35">
      <c r="A1118" s="15" t="s">
        <v>686</v>
      </c>
      <c r="B1118" s="13" t="s">
        <v>687</v>
      </c>
      <c r="C1118" s="34">
        <v>174</v>
      </c>
      <c r="D1118" s="24">
        <f t="shared" si="141"/>
        <v>42.857142857142854</v>
      </c>
      <c r="E1118" s="10">
        <v>20</v>
      </c>
      <c r="F1118" s="24">
        <f t="shared" si="142"/>
        <v>4.9261083743842367</v>
      </c>
      <c r="G1118" s="35">
        <v>212</v>
      </c>
      <c r="H1118" s="24">
        <f t="shared" si="143"/>
        <v>52.216748768472911</v>
      </c>
      <c r="I1118" s="16"/>
    </row>
    <row r="1119" spans="1:9" ht="14.5" x14ac:dyDescent="0.35">
      <c r="A1119" s="15" t="s">
        <v>688</v>
      </c>
      <c r="B1119" s="13" t="s">
        <v>689</v>
      </c>
      <c r="C1119" s="22"/>
      <c r="D1119" s="100" t="s">
        <v>214</v>
      </c>
      <c r="E1119" s="101"/>
      <c r="F1119" s="102"/>
      <c r="G1119" s="102"/>
      <c r="H1119" s="103"/>
    </row>
    <row r="1121" spans="1:8" ht="40.4" customHeight="1" x14ac:dyDescent="0.35">
      <c r="B1121" s="88" t="s">
        <v>690</v>
      </c>
      <c r="C1121" s="88"/>
      <c r="D1121" s="88"/>
      <c r="E1121" s="88"/>
      <c r="F1121" s="89"/>
      <c r="G1121" s="6"/>
    </row>
    <row r="1122" spans="1:8" ht="13.4" customHeight="1" x14ac:dyDescent="0.35">
      <c r="A1122" s="18"/>
      <c r="B1122" s="21" t="s">
        <v>2</v>
      </c>
      <c r="C1122" s="21"/>
      <c r="D1122" s="19"/>
      <c r="E1122" s="19"/>
      <c r="F1122" s="20"/>
      <c r="G1122" s="20"/>
      <c r="H1122" s="18"/>
    </row>
    <row r="1123" spans="1:8" ht="48" customHeight="1" x14ac:dyDescent="0.35">
      <c r="A1123" s="15"/>
      <c r="B1123" s="7"/>
      <c r="C1123" s="92" t="s">
        <v>640</v>
      </c>
      <c r="D1123" s="93"/>
      <c r="E1123" s="92" t="s">
        <v>641</v>
      </c>
      <c r="F1123" s="93"/>
      <c r="G1123" s="92" t="s">
        <v>673</v>
      </c>
      <c r="H1123" s="93"/>
    </row>
    <row r="1124" spans="1:8" ht="15.75" customHeight="1" x14ac:dyDescent="0.35">
      <c r="A1124" s="7"/>
      <c r="B1124" s="7"/>
      <c r="C1124" s="34" t="s">
        <v>1000</v>
      </c>
      <c r="D1124" s="8" t="s">
        <v>1001</v>
      </c>
      <c r="E1124" s="34" t="s">
        <v>1000</v>
      </c>
      <c r="F1124" s="8" t="s">
        <v>1001</v>
      </c>
      <c r="G1124" s="34" t="s">
        <v>1000</v>
      </c>
      <c r="H1124" s="8" t="s">
        <v>1001</v>
      </c>
    </row>
    <row r="1125" spans="1:8" ht="14.25" customHeight="1" x14ac:dyDescent="0.35">
      <c r="A1125" s="15" t="s">
        <v>691</v>
      </c>
      <c r="B1125" s="7" t="s">
        <v>692</v>
      </c>
      <c r="C1125" s="10">
        <v>410</v>
      </c>
      <c r="D1125" s="24">
        <f>C1125/505*100</f>
        <v>81.188118811881196</v>
      </c>
      <c r="E1125" s="10">
        <v>13</v>
      </c>
      <c r="F1125" s="24">
        <f>E1125/505*100</f>
        <v>2.5742574257425743</v>
      </c>
      <c r="G1125" s="10">
        <v>82</v>
      </c>
      <c r="H1125" s="24">
        <f>G1125/505*100</f>
        <v>16.237623762376238</v>
      </c>
    </row>
    <row r="1126" spans="1:8" ht="14.25" customHeight="1" x14ac:dyDescent="0.35">
      <c r="A1126" s="15" t="s">
        <v>693</v>
      </c>
      <c r="B1126" s="13" t="s">
        <v>694</v>
      </c>
      <c r="C1126" s="34">
        <v>352</v>
      </c>
      <c r="D1126" s="24">
        <f t="shared" ref="D1126:D1131" si="144">C1126/505*100</f>
        <v>69.702970297029694</v>
      </c>
      <c r="E1126" s="10">
        <v>18</v>
      </c>
      <c r="F1126" s="24">
        <f t="shared" ref="F1126:F1131" si="145">E1126/505*100</f>
        <v>3.564356435643564</v>
      </c>
      <c r="G1126" s="25">
        <v>135</v>
      </c>
      <c r="H1126" s="24">
        <f t="shared" ref="H1126:H1131" si="146">G1126/505*100</f>
        <v>26.732673267326735</v>
      </c>
    </row>
    <row r="1127" spans="1:8" ht="14.25" customHeight="1" x14ac:dyDescent="0.35">
      <c r="A1127" s="15" t="s">
        <v>695</v>
      </c>
      <c r="B1127" s="13" t="s">
        <v>696</v>
      </c>
      <c r="C1127" s="34">
        <v>355</v>
      </c>
      <c r="D1127" s="24">
        <f t="shared" si="144"/>
        <v>70.297029702970292</v>
      </c>
      <c r="E1127" s="10">
        <v>19</v>
      </c>
      <c r="F1127" s="24">
        <f t="shared" si="145"/>
        <v>3.7623762376237622</v>
      </c>
      <c r="G1127" s="25">
        <v>131</v>
      </c>
      <c r="H1127" s="24">
        <f t="shared" si="146"/>
        <v>25.940594059405942</v>
      </c>
    </row>
    <row r="1128" spans="1:8" ht="14.25" customHeight="1" x14ac:dyDescent="0.35">
      <c r="A1128" s="15" t="s">
        <v>697</v>
      </c>
      <c r="B1128" s="13" t="s">
        <v>698</v>
      </c>
      <c r="C1128" s="34">
        <v>179</v>
      </c>
      <c r="D1128" s="24">
        <f t="shared" si="144"/>
        <v>35.445544554455445</v>
      </c>
      <c r="E1128" s="24">
        <v>38</v>
      </c>
      <c r="F1128" s="24">
        <f t="shared" si="145"/>
        <v>7.5247524752475243</v>
      </c>
      <c r="G1128" s="25">
        <v>288</v>
      </c>
      <c r="H1128" s="24">
        <f t="shared" si="146"/>
        <v>57.029702970297024</v>
      </c>
    </row>
    <row r="1129" spans="1:8" ht="14.25" customHeight="1" x14ac:dyDescent="0.35">
      <c r="A1129" s="15" t="s">
        <v>699</v>
      </c>
      <c r="B1129" s="13" t="s">
        <v>700</v>
      </c>
      <c r="C1129" s="34">
        <v>276</v>
      </c>
      <c r="D1129" s="24">
        <f t="shared" si="144"/>
        <v>54.653465346534659</v>
      </c>
      <c r="E1129" s="24">
        <v>27</v>
      </c>
      <c r="F1129" s="24">
        <f t="shared" si="145"/>
        <v>5.3465346534653468</v>
      </c>
      <c r="G1129" s="25">
        <v>202</v>
      </c>
      <c r="H1129" s="24">
        <f t="shared" si="146"/>
        <v>40</v>
      </c>
    </row>
    <row r="1130" spans="1:8" ht="14.25" customHeight="1" x14ac:dyDescent="0.35">
      <c r="A1130" s="15" t="s">
        <v>701</v>
      </c>
      <c r="B1130" s="13" t="s">
        <v>702</v>
      </c>
      <c r="C1130" s="34">
        <v>329</v>
      </c>
      <c r="D1130" s="24">
        <f t="shared" si="144"/>
        <v>65.148514851485146</v>
      </c>
      <c r="E1130" s="24">
        <v>17</v>
      </c>
      <c r="F1130" s="24">
        <f t="shared" si="145"/>
        <v>3.3663366336633667</v>
      </c>
      <c r="G1130" s="25">
        <v>159</v>
      </c>
      <c r="H1130" s="24">
        <f t="shared" si="146"/>
        <v>31.485148514851485</v>
      </c>
    </row>
    <row r="1131" spans="1:8" ht="14.25" customHeight="1" x14ac:dyDescent="0.35">
      <c r="A1131" s="15" t="s">
        <v>703</v>
      </c>
      <c r="B1131" s="13" t="s">
        <v>704</v>
      </c>
      <c r="C1131" s="34">
        <v>274</v>
      </c>
      <c r="D1131" s="24">
        <f t="shared" si="144"/>
        <v>54.257425742574263</v>
      </c>
      <c r="E1131" s="10">
        <v>21</v>
      </c>
      <c r="F1131" s="24">
        <f t="shared" si="145"/>
        <v>4.1584158415841586</v>
      </c>
      <c r="G1131" s="25">
        <v>210</v>
      </c>
      <c r="H1131" s="24">
        <f t="shared" si="146"/>
        <v>41.584158415841586</v>
      </c>
    </row>
    <row r="1132" spans="1:8" ht="14.25" customHeight="1" x14ac:dyDescent="0.35">
      <c r="A1132" s="15" t="s">
        <v>705</v>
      </c>
      <c r="B1132" s="13" t="s">
        <v>706</v>
      </c>
      <c r="C1132" s="22"/>
      <c r="D1132" s="100" t="s">
        <v>214</v>
      </c>
      <c r="E1132" s="101"/>
      <c r="F1132" s="102"/>
      <c r="G1132" s="102"/>
      <c r="H1132" s="103"/>
    </row>
    <row r="1133" spans="1:8" ht="14.25" customHeight="1" x14ac:dyDescent="0.35"/>
    <row r="1134" spans="1:8" ht="14.25" customHeight="1" x14ac:dyDescent="0.35">
      <c r="A1134" s="18"/>
      <c r="B1134" s="21" t="s">
        <v>3</v>
      </c>
      <c r="C1134" s="21"/>
      <c r="D1134" s="19"/>
      <c r="E1134" s="19"/>
      <c r="F1134" s="20"/>
      <c r="G1134" s="20"/>
      <c r="H1134" s="18"/>
    </row>
    <row r="1135" spans="1:8" ht="45" customHeight="1" x14ac:dyDescent="0.35">
      <c r="A1135" s="15"/>
      <c r="B1135" s="7"/>
      <c r="C1135" s="92" t="s">
        <v>640</v>
      </c>
      <c r="D1135" s="93"/>
      <c r="E1135" s="92" t="s">
        <v>641</v>
      </c>
      <c r="F1135" s="93"/>
      <c r="G1135" s="92" t="s">
        <v>673</v>
      </c>
      <c r="H1135" s="93"/>
    </row>
    <row r="1136" spans="1:8" ht="15.75" customHeight="1" x14ac:dyDescent="0.35">
      <c r="A1136" s="7"/>
      <c r="B1136" s="7"/>
      <c r="C1136" s="34" t="s">
        <v>1000</v>
      </c>
      <c r="D1136" s="8" t="s">
        <v>1001</v>
      </c>
      <c r="E1136" s="34" t="s">
        <v>1000</v>
      </c>
      <c r="F1136" s="8" t="s">
        <v>1001</v>
      </c>
      <c r="G1136" s="34" t="s">
        <v>1000</v>
      </c>
      <c r="H1136" s="8" t="s">
        <v>1001</v>
      </c>
    </row>
    <row r="1137" spans="1:8" ht="14.25" customHeight="1" x14ac:dyDescent="0.35">
      <c r="A1137" s="15" t="s">
        <v>691</v>
      </c>
      <c r="B1137" s="7" t="s">
        <v>692</v>
      </c>
      <c r="C1137" s="10">
        <v>185</v>
      </c>
      <c r="D1137" s="24">
        <f>C1137/202*100</f>
        <v>91.584158415841586</v>
      </c>
      <c r="E1137" s="10">
        <v>3</v>
      </c>
      <c r="F1137" s="24">
        <f>E1137/202*100</f>
        <v>1.4851485148514851</v>
      </c>
      <c r="G1137" s="10">
        <v>14</v>
      </c>
      <c r="H1137" s="24">
        <f>G1137/202*100</f>
        <v>6.9306930693069315</v>
      </c>
    </row>
    <row r="1138" spans="1:8" ht="14.25" customHeight="1" x14ac:dyDescent="0.35">
      <c r="A1138" s="15" t="s">
        <v>693</v>
      </c>
      <c r="B1138" s="13" t="s">
        <v>694</v>
      </c>
      <c r="C1138" s="34">
        <v>157</v>
      </c>
      <c r="D1138" s="24">
        <f t="shared" ref="D1138:D1143" si="147">C1138/202*100</f>
        <v>77.722772277227719</v>
      </c>
      <c r="E1138" s="10">
        <v>3</v>
      </c>
      <c r="F1138" s="24">
        <f t="shared" ref="F1138:F1143" si="148">E1138/202*100</f>
        <v>1.4851485148514851</v>
      </c>
      <c r="G1138" s="35">
        <v>42</v>
      </c>
      <c r="H1138" s="24">
        <f t="shared" ref="H1138:H1143" si="149">G1138/202*100</f>
        <v>20.792079207920793</v>
      </c>
    </row>
    <row r="1139" spans="1:8" ht="14.25" customHeight="1" x14ac:dyDescent="0.35">
      <c r="A1139" s="15" t="s">
        <v>695</v>
      </c>
      <c r="B1139" s="13" t="s">
        <v>696</v>
      </c>
      <c r="C1139" s="34">
        <v>135</v>
      </c>
      <c r="D1139" s="24">
        <f t="shared" si="147"/>
        <v>66.831683168316829</v>
      </c>
      <c r="E1139" s="10">
        <v>6</v>
      </c>
      <c r="F1139" s="24">
        <f t="shared" si="148"/>
        <v>2.9702970297029703</v>
      </c>
      <c r="G1139" s="35">
        <v>61</v>
      </c>
      <c r="H1139" s="24">
        <f t="shared" si="149"/>
        <v>30.198019801980198</v>
      </c>
    </row>
    <row r="1140" spans="1:8" ht="14.25" customHeight="1" x14ac:dyDescent="0.35">
      <c r="A1140" s="15" t="s">
        <v>697</v>
      </c>
      <c r="B1140" s="13" t="s">
        <v>698</v>
      </c>
      <c r="C1140" s="34">
        <v>120</v>
      </c>
      <c r="D1140" s="24">
        <f t="shared" si="147"/>
        <v>59.405940594059402</v>
      </c>
      <c r="E1140" s="10">
        <v>12</v>
      </c>
      <c r="F1140" s="24">
        <f t="shared" si="148"/>
        <v>5.9405940594059405</v>
      </c>
      <c r="G1140" s="35">
        <v>70</v>
      </c>
      <c r="H1140" s="24">
        <f t="shared" si="149"/>
        <v>34.653465346534652</v>
      </c>
    </row>
    <row r="1141" spans="1:8" ht="14.25" customHeight="1" x14ac:dyDescent="0.35">
      <c r="A1141" s="15" t="s">
        <v>699</v>
      </c>
      <c r="B1141" s="13" t="s">
        <v>700</v>
      </c>
      <c r="C1141" s="34">
        <v>139</v>
      </c>
      <c r="D1141" s="24">
        <f t="shared" si="147"/>
        <v>68.811881188118804</v>
      </c>
      <c r="E1141" s="10">
        <v>5</v>
      </c>
      <c r="F1141" s="24">
        <f t="shared" si="148"/>
        <v>2.4752475247524752</v>
      </c>
      <c r="G1141" s="35">
        <v>58</v>
      </c>
      <c r="H1141" s="24">
        <f t="shared" si="149"/>
        <v>28.71287128712871</v>
      </c>
    </row>
    <row r="1142" spans="1:8" ht="14.25" customHeight="1" x14ac:dyDescent="0.35">
      <c r="A1142" s="15" t="s">
        <v>701</v>
      </c>
      <c r="B1142" s="13" t="s">
        <v>702</v>
      </c>
      <c r="C1142" s="34">
        <v>148</v>
      </c>
      <c r="D1142" s="24">
        <f t="shared" si="147"/>
        <v>73.267326732673268</v>
      </c>
      <c r="E1142" s="10">
        <v>4</v>
      </c>
      <c r="F1142" s="24">
        <f t="shared" si="148"/>
        <v>1.9801980198019802</v>
      </c>
      <c r="G1142" s="35">
        <v>50</v>
      </c>
      <c r="H1142" s="24">
        <f t="shared" si="149"/>
        <v>24.752475247524753</v>
      </c>
    </row>
    <row r="1143" spans="1:8" ht="14.25" customHeight="1" x14ac:dyDescent="0.35">
      <c r="A1143" s="15" t="s">
        <v>703</v>
      </c>
      <c r="B1143" s="13" t="s">
        <v>704</v>
      </c>
      <c r="C1143" s="34">
        <v>133</v>
      </c>
      <c r="D1143" s="24">
        <f t="shared" si="147"/>
        <v>65.841584158415841</v>
      </c>
      <c r="E1143" s="10">
        <v>6</v>
      </c>
      <c r="F1143" s="24">
        <f t="shared" si="148"/>
        <v>2.9702970297029703</v>
      </c>
      <c r="G1143" s="35">
        <v>63</v>
      </c>
      <c r="H1143" s="24">
        <f t="shared" si="149"/>
        <v>31.188118811881189</v>
      </c>
    </row>
    <row r="1144" spans="1:8" ht="14.25" customHeight="1" x14ac:dyDescent="0.35">
      <c r="A1144" s="15" t="s">
        <v>705</v>
      </c>
      <c r="B1144" s="13" t="s">
        <v>706</v>
      </c>
      <c r="C1144" s="22"/>
      <c r="D1144" s="100" t="s">
        <v>214</v>
      </c>
      <c r="E1144" s="101"/>
      <c r="F1144" s="102"/>
      <c r="G1144" s="102"/>
      <c r="H1144" s="103"/>
    </row>
    <row r="1145" spans="1:8" ht="14.25" customHeight="1" x14ac:dyDescent="0.35">
      <c r="A1145" s="26"/>
      <c r="B1145" s="29"/>
      <c r="C1145" s="29"/>
      <c r="D1145" s="38"/>
      <c r="E1145" s="38"/>
      <c r="F1145" s="30"/>
      <c r="G1145" s="30"/>
      <c r="H1145" s="30"/>
    </row>
    <row r="1147" spans="1:8" ht="14.25" customHeight="1" x14ac:dyDescent="0.35">
      <c r="A1147" s="18"/>
      <c r="B1147" s="21" t="s">
        <v>671</v>
      </c>
      <c r="C1147" s="21"/>
      <c r="D1147" s="19"/>
      <c r="E1147" s="19"/>
      <c r="F1147" s="20"/>
      <c r="G1147" s="20"/>
      <c r="H1147" s="18"/>
    </row>
    <row r="1148" spans="1:8" ht="45" customHeight="1" x14ac:dyDescent="0.35">
      <c r="A1148" s="15"/>
      <c r="B1148" s="7"/>
      <c r="C1148" s="92" t="s">
        <v>640</v>
      </c>
      <c r="D1148" s="93"/>
      <c r="E1148" s="92" t="s">
        <v>641</v>
      </c>
      <c r="F1148" s="93"/>
      <c r="G1148" s="92" t="s">
        <v>673</v>
      </c>
      <c r="H1148" s="93"/>
    </row>
    <row r="1149" spans="1:8" ht="15.75" customHeight="1" x14ac:dyDescent="0.35">
      <c r="A1149" s="7"/>
      <c r="B1149" s="7"/>
      <c r="C1149" s="34" t="s">
        <v>1000</v>
      </c>
      <c r="D1149" s="8" t="s">
        <v>1001</v>
      </c>
      <c r="E1149" s="34" t="s">
        <v>1000</v>
      </c>
      <c r="F1149" s="8" t="s">
        <v>1001</v>
      </c>
      <c r="G1149" s="34" t="s">
        <v>1000</v>
      </c>
      <c r="H1149" s="8" t="s">
        <v>1001</v>
      </c>
    </row>
    <row r="1150" spans="1:8" ht="14.25" customHeight="1" x14ac:dyDescent="0.35">
      <c r="A1150" s="15" t="s">
        <v>691</v>
      </c>
      <c r="B1150" s="7" t="s">
        <v>692</v>
      </c>
      <c r="C1150" s="10">
        <v>320</v>
      </c>
      <c r="D1150" s="24">
        <f>C1150/406*100</f>
        <v>78.817733990147786</v>
      </c>
      <c r="E1150" s="10">
        <v>12</v>
      </c>
      <c r="F1150" s="24">
        <f>E1150/406*100</f>
        <v>2.9556650246305418</v>
      </c>
      <c r="G1150" s="10">
        <v>74</v>
      </c>
      <c r="H1150" s="24">
        <f>G1150/406*100</f>
        <v>18.226600985221676</v>
      </c>
    </row>
    <row r="1151" spans="1:8" ht="14.25" customHeight="1" x14ac:dyDescent="0.35">
      <c r="A1151" s="15" t="s">
        <v>693</v>
      </c>
      <c r="B1151" s="13" t="s">
        <v>694</v>
      </c>
      <c r="C1151" s="34">
        <v>276</v>
      </c>
      <c r="D1151" s="24">
        <f t="shared" ref="D1151:D1156" si="150">C1151/406*100</f>
        <v>67.980295566502463</v>
      </c>
      <c r="E1151" s="10">
        <v>17</v>
      </c>
      <c r="F1151" s="24">
        <f t="shared" ref="F1151:F1156" si="151">E1151/406*100</f>
        <v>4.1871921182266005</v>
      </c>
      <c r="G1151" s="35">
        <v>113</v>
      </c>
      <c r="H1151" s="24">
        <f t="shared" ref="H1151:H1156" si="152">G1151/406*100</f>
        <v>27.832512315270936</v>
      </c>
    </row>
    <row r="1152" spans="1:8" ht="14.25" customHeight="1" x14ac:dyDescent="0.35">
      <c r="A1152" s="15" t="s">
        <v>695</v>
      </c>
      <c r="B1152" s="13" t="s">
        <v>696</v>
      </c>
      <c r="C1152" s="34">
        <v>291</v>
      </c>
      <c r="D1152" s="24">
        <f t="shared" si="150"/>
        <v>71.674876847290633</v>
      </c>
      <c r="E1152" s="10">
        <v>16</v>
      </c>
      <c r="F1152" s="24">
        <f t="shared" si="151"/>
        <v>3.9408866995073892</v>
      </c>
      <c r="G1152" s="35">
        <v>99</v>
      </c>
      <c r="H1152" s="24">
        <f t="shared" si="152"/>
        <v>24.384236453201972</v>
      </c>
    </row>
    <row r="1153" spans="1:8" ht="14.25" customHeight="1" x14ac:dyDescent="0.35">
      <c r="A1153" s="15" t="s">
        <v>697</v>
      </c>
      <c r="B1153" s="13" t="s">
        <v>698</v>
      </c>
      <c r="C1153" s="34">
        <v>123</v>
      </c>
      <c r="D1153" s="24">
        <f t="shared" si="150"/>
        <v>30.295566502463057</v>
      </c>
      <c r="E1153" s="10">
        <v>33</v>
      </c>
      <c r="F1153" s="24">
        <f t="shared" si="151"/>
        <v>8.1280788177339893</v>
      </c>
      <c r="G1153" s="35">
        <v>250</v>
      </c>
      <c r="H1153" s="24">
        <f t="shared" si="152"/>
        <v>61.576354679802961</v>
      </c>
    </row>
    <row r="1154" spans="1:8" ht="14.25" customHeight="1" x14ac:dyDescent="0.35">
      <c r="A1154" s="15" t="s">
        <v>699</v>
      </c>
      <c r="B1154" s="13" t="s">
        <v>700</v>
      </c>
      <c r="C1154" s="34">
        <v>212</v>
      </c>
      <c r="D1154" s="24">
        <f t="shared" si="150"/>
        <v>52.216748768472911</v>
      </c>
      <c r="E1154" s="10">
        <v>24</v>
      </c>
      <c r="F1154" s="24">
        <f t="shared" si="151"/>
        <v>5.9113300492610836</v>
      </c>
      <c r="G1154" s="35">
        <v>170</v>
      </c>
      <c r="H1154" s="24">
        <f t="shared" si="152"/>
        <v>41.871921182266007</v>
      </c>
    </row>
    <row r="1155" spans="1:8" ht="14.25" customHeight="1" x14ac:dyDescent="0.35">
      <c r="A1155" s="15" t="s">
        <v>701</v>
      </c>
      <c r="B1155" s="13" t="s">
        <v>702</v>
      </c>
      <c r="C1155" s="34">
        <v>255</v>
      </c>
      <c r="D1155" s="24">
        <f t="shared" si="150"/>
        <v>62.807881773399011</v>
      </c>
      <c r="E1155" s="10">
        <v>15</v>
      </c>
      <c r="F1155" s="24">
        <f t="shared" si="151"/>
        <v>3.6945812807881775</v>
      </c>
      <c r="G1155" s="35">
        <v>136</v>
      </c>
      <c r="H1155" s="24">
        <f t="shared" si="152"/>
        <v>33.497536945812804</v>
      </c>
    </row>
    <row r="1156" spans="1:8" ht="14.25" customHeight="1" x14ac:dyDescent="0.35">
      <c r="A1156" s="15" t="s">
        <v>703</v>
      </c>
      <c r="B1156" s="13" t="s">
        <v>704</v>
      </c>
      <c r="C1156" s="34">
        <v>209</v>
      </c>
      <c r="D1156" s="24">
        <f t="shared" si="150"/>
        <v>51.477832512315267</v>
      </c>
      <c r="E1156" s="10">
        <v>17</v>
      </c>
      <c r="F1156" s="24">
        <f t="shared" si="151"/>
        <v>4.1871921182266005</v>
      </c>
      <c r="G1156" s="35">
        <v>180</v>
      </c>
      <c r="H1156" s="24">
        <f t="shared" si="152"/>
        <v>44.334975369458128</v>
      </c>
    </row>
    <row r="1157" spans="1:8" ht="14.25" customHeight="1" x14ac:dyDescent="0.35">
      <c r="A1157" s="15" t="s">
        <v>705</v>
      </c>
      <c r="B1157" s="13" t="s">
        <v>706</v>
      </c>
      <c r="C1157" s="22"/>
      <c r="D1157" s="100" t="s">
        <v>214</v>
      </c>
      <c r="E1157" s="101"/>
      <c r="F1157" s="102"/>
      <c r="G1157" s="102"/>
      <c r="H1157" s="103"/>
    </row>
    <row r="1159" spans="1:8" ht="40.4" customHeight="1" x14ac:dyDescent="0.35">
      <c r="B1159" s="88" t="s">
        <v>707</v>
      </c>
      <c r="C1159" s="88"/>
      <c r="D1159" s="88"/>
      <c r="E1159" s="88"/>
      <c r="F1159" s="89"/>
      <c r="G1159" s="6"/>
    </row>
    <row r="1160" spans="1:8" ht="13.4" customHeight="1" x14ac:dyDescent="0.35">
      <c r="A1160" s="18"/>
      <c r="B1160" s="21" t="s">
        <v>2</v>
      </c>
      <c r="C1160" s="21"/>
      <c r="D1160" s="19"/>
      <c r="E1160" s="19"/>
      <c r="F1160" s="20"/>
      <c r="G1160" s="20"/>
      <c r="H1160" s="18"/>
    </row>
    <row r="1161" spans="1:8" ht="48" customHeight="1" x14ac:dyDescent="0.35">
      <c r="A1161" s="15"/>
      <c r="B1161" s="7"/>
      <c r="C1161" s="92" t="s">
        <v>640</v>
      </c>
      <c r="D1161" s="93"/>
      <c r="E1161" s="92" t="s">
        <v>641</v>
      </c>
      <c r="F1161" s="93"/>
      <c r="G1161" s="92" t="s">
        <v>673</v>
      </c>
      <c r="H1161" s="93"/>
    </row>
    <row r="1162" spans="1:8" ht="15.75" customHeight="1" x14ac:dyDescent="0.35">
      <c r="A1162" s="7"/>
      <c r="B1162" s="7"/>
      <c r="C1162" s="34" t="s">
        <v>1000</v>
      </c>
      <c r="D1162" s="8" t="s">
        <v>1001</v>
      </c>
      <c r="E1162" s="34" t="s">
        <v>1000</v>
      </c>
      <c r="F1162" s="8" t="s">
        <v>1001</v>
      </c>
      <c r="G1162" s="34" t="s">
        <v>1000</v>
      </c>
      <c r="H1162" s="8" t="s">
        <v>1001</v>
      </c>
    </row>
    <row r="1163" spans="1:8" ht="14.25" customHeight="1" x14ac:dyDescent="0.35">
      <c r="A1163" s="15" t="s">
        <v>708</v>
      </c>
      <c r="B1163" s="7" t="s">
        <v>709</v>
      </c>
      <c r="C1163" s="10">
        <v>374</v>
      </c>
      <c r="D1163" s="24">
        <f>C1163/505*100</f>
        <v>74.059405940594061</v>
      </c>
      <c r="E1163" s="10">
        <v>25</v>
      </c>
      <c r="F1163" s="24">
        <f>E1163/505*100</f>
        <v>4.9504950495049505</v>
      </c>
      <c r="G1163" s="10">
        <v>106</v>
      </c>
      <c r="H1163" s="24">
        <f>G1163/505*100</f>
        <v>20.990099009900991</v>
      </c>
    </row>
    <row r="1164" spans="1:8" ht="14.25" customHeight="1" x14ac:dyDescent="0.35">
      <c r="A1164" s="15" t="s">
        <v>710</v>
      </c>
      <c r="B1164" s="13" t="s">
        <v>711</v>
      </c>
      <c r="C1164" s="34">
        <v>301</v>
      </c>
      <c r="D1164" s="24">
        <f t="shared" ref="D1164:D1169" si="153">C1164/505*100</f>
        <v>59.603960396039604</v>
      </c>
      <c r="E1164" s="10">
        <v>23</v>
      </c>
      <c r="F1164" s="24">
        <f t="shared" ref="F1164:F1169" si="154">E1164/505*100</f>
        <v>4.5544554455445541</v>
      </c>
      <c r="G1164" s="35">
        <v>181</v>
      </c>
      <c r="H1164" s="24">
        <f t="shared" ref="H1164:H1169" si="155">G1164/505*100</f>
        <v>35.841584158415841</v>
      </c>
    </row>
    <row r="1165" spans="1:8" ht="14.25" customHeight="1" x14ac:dyDescent="0.35">
      <c r="A1165" s="15" t="s">
        <v>712</v>
      </c>
      <c r="B1165" s="13" t="s">
        <v>713</v>
      </c>
      <c r="C1165" s="34">
        <v>320</v>
      </c>
      <c r="D1165" s="24">
        <f t="shared" si="153"/>
        <v>63.366336633663366</v>
      </c>
      <c r="E1165" s="10">
        <v>19</v>
      </c>
      <c r="F1165" s="24">
        <f t="shared" si="154"/>
        <v>3.7623762376237622</v>
      </c>
      <c r="G1165" s="35">
        <v>166</v>
      </c>
      <c r="H1165" s="24">
        <f t="shared" si="155"/>
        <v>32.871287128712872</v>
      </c>
    </row>
    <row r="1166" spans="1:8" ht="14.25" customHeight="1" x14ac:dyDescent="0.35">
      <c r="A1166" s="15" t="s">
        <v>714</v>
      </c>
      <c r="B1166" s="13" t="s">
        <v>715</v>
      </c>
      <c r="C1166" s="34">
        <v>327</v>
      </c>
      <c r="D1166" s="24">
        <f t="shared" si="153"/>
        <v>64.752475247524757</v>
      </c>
      <c r="E1166" s="10">
        <v>22</v>
      </c>
      <c r="F1166" s="24">
        <f t="shared" si="154"/>
        <v>4.3564356435643559</v>
      </c>
      <c r="G1166" s="35">
        <v>156</v>
      </c>
      <c r="H1166" s="24">
        <f t="shared" si="155"/>
        <v>30.89108910891089</v>
      </c>
    </row>
    <row r="1167" spans="1:8" ht="14.25" customHeight="1" x14ac:dyDescent="0.35">
      <c r="A1167" s="15" t="s">
        <v>716</v>
      </c>
      <c r="B1167" s="13" t="s">
        <v>717</v>
      </c>
      <c r="C1167" s="34">
        <v>398</v>
      </c>
      <c r="D1167" s="24">
        <f t="shared" si="153"/>
        <v>78.811881188118818</v>
      </c>
      <c r="E1167" s="10">
        <v>29</v>
      </c>
      <c r="F1167" s="24">
        <f t="shared" si="154"/>
        <v>5.7425742574257432</v>
      </c>
      <c r="G1167" s="35">
        <v>78</v>
      </c>
      <c r="H1167" s="24">
        <f t="shared" si="155"/>
        <v>15.445544554455445</v>
      </c>
    </row>
    <row r="1168" spans="1:8" ht="14.25" customHeight="1" x14ac:dyDescent="0.35">
      <c r="A1168" s="15" t="s">
        <v>718</v>
      </c>
      <c r="B1168" s="13" t="s">
        <v>719</v>
      </c>
      <c r="C1168" s="34">
        <v>304</v>
      </c>
      <c r="D1168" s="24">
        <f t="shared" si="153"/>
        <v>60.198019801980195</v>
      </c>
      <c r="E1168" s="10">
        <v>26</v>
      </c>
      <c r="F1168" s="24">
        <f t="shared" si="154"/>
        <v>5.1485148514851486</v>
      </c>
      <c r="G1168" s="35">
        <v>175</v>
      </c>
      <c r="H1168" s="24">
        <f t="shared" si="155"/>
        <v>34.653465346534652</v>
      </c>
    </row>
    <row r="1169" spans="1:8" ht="14.25" customHeight="1" x14ac:dyDescent="0.35">
      <c r="A1169" s="15" t="s">
        <v>720</v>
      </c>
      <c r="B1169" s="13" t="s">
        <v>721</v>
      </c>
      <c r="C1169" s="34">
        <v>229</v>
      </c>
      <c r="D1169" s="24">
        <f t="shared" si="153"/>
        <v>45.346534653465348</v>
      </c>
      <c r="E1169" s="10">
        <v>24</v>
      </c>
      <c r="F1169" s="24">
        <f t="shared" si="154"/>
        <v>4.7524752475247523</v>
      </c>
      <c r="G1169" s="35">
        <v>252</v>
      </c>
      <c r="H1169" s="24">
        <f t="shared" si="155"/>
        <v>49.900990099009903</v>
      </c>
    </row>
    <row r="1170" spans="1:8" ht="14.25" customHeight="1" x14ac:dyDescent="0.35">
      <c r="A1170" s="15" t="s">
        <v>722</v>
      </c>
      <c r="B1170" s="13" t="s">
        <v>723</v>
      </c>
      <c r="C1170" s="22"/>
      <c r="D1170" s="100" t="s">
        <v>214</v>
      </c>
      <c r="E1170" s="101"/>
      <c r="F1170" s="102"/>
      <c r="G1170" s="102"/>
      <c r="H1170" s="103"/>
    </row>
    <row r="1171" spans="1:8" ht="14.25" customHeight="1" x14ac:dyDescent="0.35"/>
    <row r="1172" spans="1:8" ht="14.25" customHeight="1" x14ac:dyDescent="0.35">
      <c r="A1172" s="18"/>
      <c r="B1172" s="21" t="s">
        <v>3</v>
      </c>
      <c r="C1172" s="21"/>
      <c r="D1172" s="19"/>
      <c r="E1172" s="19"/>
      <c r="F1172" s="20"/>
      <c r="G1172" s="20"/>
      <c r="H1172" s="18"/>
    </row>
    <row r="1173" spans="1:8" ht="49.5" customHeight="1" x14ac:dyDescent="0.35">
      <c r="A1173" s="15"/>
      <c r="B1173" s="7"/>
      <c r="C1173" s="92" t="s">
        <v>640</v>
      </c>
      <c r="D1173" s="93"/>
      <c r="E1173" s="92" t="s">
        <v>641</v>
      </c>
      <c r="F1173" s="93"/>
      <c r="G1173" s="92" t="s">
        <v>673</v>
      </c>
      <c r="H1173" s="93"/>
    </row>
    <row r="1174" spans="1:8" ht="15.75" customHeight="1" x14ac:dyDescent="0.35">
      <c r="A1174" s="7"/>
      <c r="B1174" s="7"/>
      <c r="C1174" s="34" t="s">
        <v>1000</v>
      </c>
      <c r="D1174" s="8" t="s">
        <v>1001</v>
      </c>
      <c r="E1174" s="34" t="s">
        <v>1000</v>
      </c>
      <c r="F1174" s="8" t="s">
        <v>1001</v>
      </c>
      <c r="G1174" s="34" t="s">
        <v>1000</v>
      </c>
      <c r="H1174" s="8" t="s">
        <v>1001</v>
      </c>
    </row>
    <row r="1175" spans="1:8" ht="14.25" customHeight="1" x14ac:dyDescent="0.35">
      <c r="A1175" s="15" t="s">
        <v>708</v>
      </c>
      <c r="B1175" s="7" t="s">
        <v>709</v>
      </c>
      <c r="C1175" s="10">
        <v>148</v>
      </c>
      <c r="D1175" s="24">
        <f>C1175/202*100</f>
        <v>73.267326732673268</v>
      </c>
      <c r="E1175" s="10">
        <v>9</v>
      </c>
      <c r="F1175" s="24">
        <f>E1175/202*100</f>
        <v>4.455445544554455</v>
      </c>
      <c r="G1175" s="10">
        <v>45</v>
      </c>
      <c r="H1175" s="24">
        <f>G1175/202*100</f>
        <v>22.277227722772277</v>
      </c>
    </row>
    <row r="1176" spans="1:8" ht="14.25" customHeight="1" x14ac:dyDescent="0.35">
      <c r="A1176" s="15" t="s">
        <v>710</v>
      </c>
      <c r="B1176" s="13" t="s">
        <v>711</v>
      </c>
      <c r="C1176" s="34">
        <v>110</v>
      </c>
      <c r="D1176" s="24">
        <f t="shared" ref="D1176:D1181" si="156">C1176/202*100</f>
        <v>54.455445544554458</v>
      </c>
      <c r="E1176" s="10">
        <v>4</v>
      </c>
      <c r="F1176" s="24">
        <f t="shared" ref="F1176:F1181" si="157">E1176/202*100</f>
        <v>1.9801980198019802</v>
      </c>
      <c r="G1176" s="35">
        <v>88</v>
      </c>
      <c r="H1176" s="24">
        <f t="shared" ref="H1176:H1181" si="158">G1176/202*100</f>
        <v>43.564356435643568</v>
      </c>
    </row>
    <row r="1177" spans="1:8" ht="14.25" customHeight="1" x14ac:dyDescent="0.35">
      <c r="A1177" s="15" t="s">
        <v>712</v>
      </c>
      <c r="B1177" s="13" t="s">
        <v>713</v>
      </c>
      <c r="C1177" s="34">
        <v>131</v>
      </c>
      <c r="D1177" s="24">
        <f t="shared" si="156"/>
        <v>64.851485148514854</v>
      </c>
      <c r="E1177" s="10">
        <v>6</v>
      </c>
      <c r="F1177" s="24">
        <f t="shared" si="157"/>
        <v>2.9702970297029703</v>
      </c>
      <c r="G1177" s="35">
        <v>65</v>
      </c>
      <c r="H1177" s="24">
        <f t="shared" si="158"/>
        <v>32.178217821782177</v>
      </c>
    </row>
    <row r="1178" spans="1:8" ht="14.25" customHeight="1" x14ac:dyDescent="0.35">
      <c r="A1178" s="15" t="s">
        <v>714</v>
      </c>
      <c r="B1178" s="13" t="s">
        <v>715</v>
      </c>
      <c r="C1178" s="34">
        <v>126</v>
      </c>
      <c r="D1178" s="24">
        <f t="shared" si="156"/>
        <v>62.376237623762378</v>
      </c>
      <c r="E1178" s="10">
        <v>4</v>
      </c>
      <c r="F1178" s="24">
        <f t="shared" si="157"/>
        <v>1.9801980198019802</v>
      </c>
      <c r="G1178" s="35">
        <v>72</v>
      </c>
      <c r="H1178" s="24">
        <f t="shared" si="158"/>
        <v>35.64356435643564</v>
      </c>
    </row>
    <row r="1179" spans="1:8" ht="14.25" customHeight="1" x14ac:dyDescent="0.35">
      <c r="A1179" s="15" t="s">
        <v>716</v>
      </c>
      <c r="B1179" s="13" t="s">
        <v>717</v>
      </c>
      <c r="C1179" s="34">
        <v>165</v>
      </c>
      <c r="D1179" s="24">
        <f t="shared" si="156"/>
        <v>81.683168316831683</v>
      </c>
      <c r="E1179" s="10">
        <v>9</v>
      </c>
      <c r="F1179" s="24">
        <f t="shared" si="157"/>
        <v>4.455445544554455</v>
      </c>
      <c r="G1179" s="35">
        <v>28</v>
      </c>
      <c r="H1179" s="24">
        <f t="shared" si="158"/>
        <v>13.861386138613863</v>
      </c>
    </row>
    <row r="1180" spans="1:8" ht="14.25" customHeight="1" x14ac:dyDescent="0.35">
      <c r="A1180" s="15" t="s">
        <v>718</v>
      </c>
      <c r="B1180" s="13" t="s">
        <v>719</v>
      </c>
      <c r="C1180" s="34">
        <v>115</v>
      </c>
      <c r="D1180" s="24">
        <f t="shared" si="156"/>
        <v>56.930693069306926</v>
      </c>
      <c r="E1180" s="10">
        <v>8</v>
      </c>
      <c r="F1180" s="24">
        <f t="shared" si="157"/>
        <v>3.9603960396039604</v>
      </c>
      <c r="G1180" s="35">
        <v>79</v>
      </c>
      <c r="H1180" s="24">
        <f t="shared" si="158"/>
        <v>39.10891089108911</v>
      </c>
    </row>
    <row r="1181" spans="1:8" ht="14.25" customHeight="1" x14ac:dyDescent="0.35">
      <c r="A1181" s="15" t="s">
        <v>720</v>
      </c>
      <c r="B1181" s="13" t="s">
        <v>721</v>
      </c>
      <c r="C1181" s="34">
        <v>94</v>
      </c>
      <c r="D1181" s="24">
        <f t="shared" si="156"/>
        <v>46.534653465346537</v>
      </c>
      <c r="E1181" s="10">
        <v>11</v>
      </c>
      <c r="F1181" s="24">
        <f t="shared" si="157"/>
        <v>5.4455445544554459</v>
      </c>
      <c r="G1181" s="35">
        <v>97</v>
      </c>
      <c r="H1181" s="24">
        <f t="shared" si="158"/>
        <v>48.019801980198018</v>
      </c>
    </row>
    <row r="1182" spans="1:8" ht="14.25" customHeight="1" x14ac:dyDescent="0.35">
      <c r="A1182" s="15" t="s">
        <v>722</v>
      </c>
      <c r="B1182" s="13" t="s">
        <v>723</v>
      </c>
      <c r="C1182" s="22"/>
      <c r="D1182" s="100" t="s">
        <v>214</v>
      </c>
      <c r="E1182" s="101"/>
      <c r="F1182" s="102"/>
      <c r="G1182" s="102"/>
      <c r="H1182" s="103"/>
    </row>
    <row r="1184" spans="1:8" ht="14.25" customHeight="1" x14ac:dyDescent="0.35">
      <c r="A1184" s="18"/>
      <c r="B1184" s="21" t="s">
        <v>671</v>
      </c>
      <c r="C1184" s="21"/>
      <c r="D1184" s="19"/>
      <c r="E1184" s="19"/>
      <c r="F1184" s="20"/>
      <c r="G1184" s="20"/>
      <c r="H1184" s="18"/>
    </row>
    <row r="1185" spans="1:8" ht="49.5" customHeight="1" x14ac:dyDescent="0.35">
      <c r="A1185" s="15"/>
      <c r="B1185" s="7"/>
      <c r="C1185" s="92" t="s">
        <v>640</v>
      </c>
      <c r="D1185" s="93"/>
      <c r="E1185" s="92" t="s">
        <v>641</v>
      </c>
      <c r="F1185" s="93"/>
      <c r="G1185" s="92" t="s">
        <v>673</v>
      </c>
      <c r="H1185" s="93"/>
    </row>
    <row r="1186" spans="1:8" ht="15.75" customHeight="1" x14ac:dyDescent="0.35">
      <c r="A1186" s="7"/>
      <c r="B1186" s="7"/>
      <c r="C1186" s="34" t="s">
        <v>1000</v>
      </c>
      <c r="D1186" s="8" t="s">
        <v>1001</v>
      </c>
      <c r="E1186" s="34" t="s">
        <v>1000</v>
      </c>
      <c r="F1186" s="8" t="s">
        <v>1001</v>
      </c>
      <c r="G1186" s="34" t="s">
        <v>1000</v>
      </c>
      <c r="H1186" s="8" t="s">
        <v>1001</v>
      </c>
    </row>
    <row r="1187" spans="1:8" ht="14.25" customHeight="1" x14ac:dyDescent="0.35">
      <c r="A1187" s="15" t="s">
        <v>708</v>
      </c>
      <c r="B1187" s="7" t="s">
        <v>709</v>
      </c>
      <c r="C1187" s="10">
        <v>299</v>
      </c>
      <c r="D1187" s="24">
        <f>C1187/406*100</f>
        <v>73.645320197044342</v>
      </c>
      <c r="E1187" s="10">
        <v>21</v>
      </c>
      <c r="F1187" s="24">
        <f>E1187/406*100</f>
        <v>5.1724137931034484</v>
      </c>
      <c r="G1187" s="10">
        <v>86</v>
      </c>
      <c r="H1187" s="24">
        <f>G1187/406*100</f>
        <v>21.182266009852217</v>
      </c>
    </row>
    <row r="1188" spans="1:8" ht="14.25" customHeight="1" x14ac:dyDescent="0.35">
      <c r="A1188" s="15" t="s">
        <v>710</v>
      </c>
      <c r="B1188" s="13" t="s">
        <v>711</v>
      </c>
      <c r="C1188" s="34">
        <v>244</v>
      </c>
      <c r="D1188" s="24">
        <f t="shared" ref="D1188:D1193" si="159">C1188/406*100</f>
        <v>60.098522167487687</v>
      </c>
      <c r="E1188" s="10">
        <v>19</v>
      </c>
      <c r="F1188" s="24">
        <f t="shared" ref="F1188:F1193" si="160">E1188/406*100</f>
        <v>4.6798029556650249</v>
      </c>
      <c r="G1188" s="35">
        <v>143</v>
      </c>
      <c r="H1188" s="24">
        <f t="shared" ref="H1188:H1193" si="161">G1188/406*100</f>
        <v>35.221674876847295</v>
      </c>
    </row>
    <row r="1189" spans="1:8" ht="14.25" customHeight="1" x14ac:dyDescent="0.35">
      <c r="A1189" s="15" t="s">
        <v>712</v>
      </c>
      <c r="B1189" s="13" t="s">
        <v>713</v>
      </c>
      <c r="C1189" s="34">
        <v>250</v>
      </c>
      <c r="D1189" s="24">
        <f t="shared" si="159"/>
        <v>61.576354679802961</v>
      </c>
      <c r="E1189" s="10">
        <v>15</v>
      </c>
      <c r="F1189" s="24">
        <f t="shared" si="160"/>
        <v>3.6945812807881775</v>
      </c>
      <c r="G1189" s="35">
        <v>141</v>
      </c>
      <c r="H1189" s="24">
        <f t="shared" si="161"/>
        <v>34.729064039408868</v>
      </c>
    </row>
    <row r="1190" spans="1:8" ht="14.25" customHeight="1" x14ac:dyDescent="0.35">
      <c r="A1190" s="15" t="s">
        <v>714</v>
      </c>
      <c r="B1190" s="13" t="s">
        <v>715</v>
      </c>
      <c r="C1190" s="34">
        <v>264</v>
      </c>
      <c r="D1190" s="24">
        <f t="shared" si="159"/>
        <v>65.024630541871915</v>
      </c>
      <c r="E1190" s="10">
        <v>19</v>
      </c>
      <c r="F1190" s="24">
        <f t="shared" si="160"/>
        <v>4.6798029556650249</v>
      </c>
      <c r="G1190" s="35">
        <v>123</v>
      </c>
      <c r="H1190" s="24">
        <f t="shared" si="161"/>
        <v>30.295566502463057</v>
      </c>
    </row>
    <row r="1191" spans="1:8" ht="14.25" customHeight="1" x14ac:dyDescent="0.35">
      <c r="A1191" s="15" t="s">
        <v>716</v>
      </c>
      <c r="B1191" s="13" t="s">
        <v>717</v>
      </c>
      <c r="C1191" s="34">
        <v>320</v>
      </c>
      <c r="D1191" s="24">
        <f t="shared" si="159"/>
        <v>78.817733990147786</v>
      </c>
      <c r="E1191" s="10">
        <v>25</v>
      </c>
      <c r="F1191" s="24">
        <f t="shared" si="160"/>
        <v>6.1576354679802954</v>
      </c>
      <c r="G1191" s="35">
        <v>61</v>
      </c>
      <c r="H1191" s="24">
        <f t="shared" si="161"/>
        <v>15.024630541871922</v>
      </c>
    </row>
    <row r="1192" spans="1:8" ht="14.25" customHeight="1" x14ac:dyDescent="0.35">
      <c r="A1192" s="15" t="s">
        <v>718</v>
      </c>
      <c r="B1192" s="13" t="s">
        <v>719</v>
      </c>
      <c r="C1192" s="34">
        <v>251</v>
      </c>
      <c r="D1192" s="24">
        <f t="shared" si="159"/>
        <v>61.822660098522164</v>
      </c>
      <c r="E1192" s="10">
        <v>21</v>
      </c>
      <c r="F1192" s="24">
        <f t="shared" si="160"/>
        <v>5.1724137931034484</v>
      </c>
      <c r="G1192" s="35">
        <v>134</v>
      </c>
      <c r="H1192" s="24">
        <f t="shared" si="161"/>
        <v>33.004926108374384</v>
      </c>
    </row>
    <row r="1193" spans="1:8" ht="14.25" customHeight="1" x14ac:dyDescent="0.35">
      <c r="A1193" s="15" t="s">
        <v>720</v>
      </c>
      <c r="B1193" s="13" t="s">
        <v>721</v>
      </c>
      <c r="C1193" s="34">
        <v>185</v>
      </c>
      <c r="D1193" s="24">
        <f t="shared" si="159"/>
        <v>45.566502463054185</v>
      </c>
      <c r="E1193" s="10">
        <v>17</v>
      </c>
      <c r="F1193" s="24">
        <f t="shared" si="160"/>
        <v>4.1871921182266005</v>
      </c>
      <c r="G1193" s="35">
        <v>204</v>
      </c>
      <c r="H1193" s="24">
        <f t="shared" si="161"/>
        <v>50.246305418719217</v>
      </c>
    </row>
    <row r="1194" spans="1:8" ht="14.25" customHeight="1" x14ac:dyDescent="0.35">
      <c r="A1194" s="15" t="s">
        <v>722</v>
      </c>
      <c r="B1194" s="13" t="s">
        <v>723</v>
      </c>
      <c r="C1194" s="22"/>
      <c r="D1194" s="100" t="s">
        <v>214</v>
      </c>
      <c r="E1194" s="101"/>
      <c r="F1194" s="102"/>
      <c r="G1194" s="102"/>
      <c r="H1194" s="103"/>
    </row>
    <row r="1196" spans="1:8" ht="40.4" customHeight="1" x14ac:dyDescent="0.35">
      <c r="B1196" s="88" t="s">
        <v>724</v>
      </c>
      <c r="C1196" s="88"/>
      <c r="D1196" s="88"/>
      <c r="E1196" s="88"/>
      <c r="F1196" s="89"/>
      <c r="G1196" s="6"/>
    </row>
    <row r="1197" spans="1:8" ht="32.25" customHeight="1" x14ac:dyDescent="0.35">
      <c r="A1197" s="7"/>
      <c r="B1197" s="7"/>
      <c r="C1197" s="92" t="s">
        <v>216</v>
      </c>
      <c r="D1197" s="93"/>
      <c r="E1197" s="92" t="s">
        <v>3</v>
      </c>
      <c r="F1197" s="93"/>
      <c r="G1197" s="92" t="s">
        <v>4</v>
      </c>
      <c r="H1197" s="93"/>
    </row>
    <row r="1198" spans="1:8" ht="15.75" customHeight="1" x14ac:dyDescent="0.35">
      <c r="A1198" s="7"/>
      <c r="B1198" s="7"/>
      <c r="C1198" s="34" t="s">
        <v>1000</v>
      </c>
      <c r="D1198" s="8" t="s">
        <v>1001</v>
      </c>
      <c r="E1198" s="34" t="s">
        <v>1000</v>
      </c>
      <c r="F1198" s="8" t="s">
        <v>1001</v>
      </c>
      <c r="G1198" s="34" t="s">
        <v>1000</v>
      </c>
      <c r="H1198" s="8" t="s">
        <v>1001</v>
      </c>
    </row>
    <row r="1199" spans="1:8" ht="15" customHeight="1" x14ac:dyDescent="0.35">
      <c r="A1199" s="15" t="s">
        <v>725</v>
      </c>
      <c r="B1199" s="13" t="s">
        <v>726</v>
      </c>
      <c r="C1199" s="10">
        <v>224</v>
      </c>
      <c r="D1199" s="24">
        <f>C1199/505*100</f>
        <v>44.35643564356436</v>
      </c>
      <c r="E1199" s="10">
        <v>99</v>
      </c>
      <c r="F1199" s="24">
        <f>E1199/202*100</f>
        <v>49.009900990099013</v>
      </c>
      <c r="G1199" s="10">
        <v>176</v>
      </c>
      <c r="H1199" s="24">
        <f>G1199/406*100</f>
        <v>43.349753694581281</v>
      </c>
    </row>
    <row r="1200" spans="1:8" ht="15" customHeight="1" x14ac:dyDescent="0.35">
      <c r="A1200" s="15" t="s">
        <v>727</v>
      </c>
      <c r="B1200" s="13" t="s">
        <v>728</v>
      </c>
      <c r="C1200" s="34">
        <v>15</v>
      </c>
      <c r="D1200" s="24">
        <f t="shared" ref="D1200:D1214" si="162">C1200/505*100</f>
        <v>2.9702970297029703</v>
      </c>
      <c r="E1200" s="10">
        <v>17</v>
      </c>
      <c r="F1200" s="24">
        <f t="shared" ref="F1200:F1214" si="163">E1200/202*100</f>
        <v>8.4158415841584162</v>
      </c>
      <c r="G1200" s="10">
        <v>9</v>
      </c>
      <c r="H1200" s="24">
        <f t="shared" ref="H1200:H1214" si="164">G1200/406*100</f>
        <v>2.2167487684729066</v>
      </c>
    </row>
    <row r="1201" spans="1:8" ht="15" customHeight="1" x14ac:dyDescent="0.35">
      <c r="A1201" s="15" t="s">
        <v>729</v>
      </c>
      <c r="B1201" s="13" t="s">
        <v>730</v>
      </c>
      <c r="C1201" s="34">
        <v>145</v>
      </c>
      <c r="D1201" s="24">
        <f t="shared" si="162"/>
        <v>28.71287128712871</v>
      </c>
      <c r="E1201" s="10">
        <v>65</v>
      </c>
      <c r="F1201" s="24">
        <f t="shared" si="163"/>
        <v>32.178217821782177</v>
      </c>
      <c r="G1201" s="10">
        <v>108</v>
      </c>
      <c r="H1201" s="24">
        <f t="shared" si="164"/>
        <v>26.600985221674879</v>
      </c>
    </row>
    <row r="1202" spans="1:8" ht="15" customHeight="1" x14ac:dyDescent="0.35">
      <c r="A1202" s="15" t="s">
        <v>731</v>
      </c>
      <c r="B1202" s="13" t="s">
        <v>732</v>
      </c>
      <c r="C1202" s="34">
        <v>46</v>
      </c>
      <c r="D1202" s="24">
        <f t="shared" si="162"/>
        <v>9.1089108910891081</v>
      </c>
      <c r="E1202" s="10">
        <v>23</v>
      </c>
      <c r="F1202" s="24">
        <f t="shared" si="163"/>
        <v>11.386138613861387</v>
      </c>
      <c r="G1202" s="10">
        <v>34</v>
      </c>
      <c r="H1202" s="24">
        <f t="shared" si="164"/>
        <v>8.3743842364532011</v>
      </c>
    </row>
    <row r="1203" spans="1:8" ht="15" customHeight="1" x14ac:dyDescent="0.35">
      <c r="A1203" s="15" t="s">
        <v>733</v>
      </c>
      <c r="B1203" s="13" t="s">
        <v>734</v>
      </c>
      <c r="C1203" s="34">
        <v>213</v>
      </c>
      <c r="D1203" s="24">
        <f t="shared" si="162"/>
        <v>42.178217821782177</v>
      </c>
      <c r="E1203" s="10">
        <v>82</v>
      </c>
      <c r="F1203" s="24">
        <f t="shared" si="163"/>
        <v>40.594059405940598</v>
      </c>
      <c r="G1203" s="10">
        <v>173</v>
      </c>
      <c r="H1203" s="24">
        <f t="shared" si="164"/>
        <v>42.610837438423644</v>
      </c>
    </row>
    <row r="1204" spans="1:8" ht="15" customHeight="1" x14ac:dyDescent="0.35">
      <c r="A1204" s="15" t="s">
        <v>735</v>
      </c>
      <c r="B1204" s="13" t="s">
        <v>736</v>
      </c>
      <c r="C1204" s="34">
        <v>123</v>
      </c>
      <c r="D1204" s="24">
        <f t="shared" si="162"/>
        <v>24.356435643564357</v>
      </c>
      <c r="E1204" s="10">
        <v>53</v>
      </c>
      <c r="F1204" s="24">
        <f t="shared" si="163"/>
        <v>26.237623762376238</v>
      </c>
      <c r="G1204" s="10">
        <v>93</v>
      </c>
      <c r="H1204" s="24">
        <f t="shared" si="164"/>
        <v>22.906403940886698</v>
      </c>
    </row>
    <row r="1205" spans="1:8" ht="15" customHeight="1" x14ac:dyDescent="0.35">
      <c r="A1205" s="15" t="s">
        <v>737</v>
      </c>
      <c r="B1205" s="13" t="s">
        <v>738</v>
      </c>
      <c r="C1205" s="34">
        <v>88</v>
      </c>
      <c r="D1205" s="24">
        <f t="shared" si="162"/>
        <v>17.425742574257423</v>
      </c>
      <c r="E1205" s="10">
        <v>49</v>
      </c>
      <c r="F1205" s="24">
        <f t="shared" si="163"/>
        <v>24.257425742574256</v>
      </c>
      <c r="G1205" s="10">
        <v>66</v>
      </c>
      <c r="H1205" s="24">
        <f t="shared" si="164"/>
        <v>16.256157635467979</v>
      </c>
    </row>
    <row r="1206" spans="1:8" ht="15" customHeight="1" x14ac:dyDescent="0.35">
      <c r="A1206" s="15" t="s">
        <v>739</v>
      </c>
      <c r="B1206" s="13" t="s">
        <v>740</v>
      </c>
      <c r="C1206" s="34">
        <v>89</v>
      </c>
      <c r="D1206" s="24">
        <f t="shared" si="162"/>
        <v>17.623762376237622</v>
      </c>
      <c r="E1206" s="10">
        <v>42</v>
      </c>
      <c r="F1206" s="24">
        <f t="shared" si="163"/>
        <v>20.792079207920793</v>
      </c>
      <c r="G1206" s="10">
        <v>67</v>
      </c>
      <c r="H1206" s="24">
        <f t="shared" si="164"/>
        <v>16.502463054187192</v>
      </c>
    </row>
    <row r="1207" spans="1:8" ht="15" customHeight="1" x14ac:dyDescent="0.35">
      <c r="A1207" s="15" t="s">
        <v>741</v>
      </c>
      <c r="B1207" s="13" t="s">
        <v>742</v>
      </c>
      <c r="C1207" s="34">
        <v>194</v>
      </c>
      <c r="D1207" s="24">
        <f t="shared" si="162"/>
        <v>38.415841584158414</v>
      </c>
      <c r="E1207" s="10">
        <v>58</v>
      </c>
      <c r="F1207" s="24">
        <f t="shared" si="163"/>
        <v>28.71287128712871</v>
      </c>
      <c r="G1207" s="10">
        <v>165</v>
      </c>
      <c r="H1207" s="24">
        <f t="shared" si="164"/>
        <v>40.64039408866995</v>
      </c>
    </row>
    <row r="1208" spans="1:8" ht="15" customHeight="1" x14ac:dyDescent="0.35">
      <c r="A1208" s="15" t="s">
        <v>743</v>
      </c>
      <c r="B1208" s="13" t="s">
        <v>744</v>
      </c>
      <c r="C1208" s="34">
        <v>86</v>
      </c>
      <c r="D1208" s="24">
        <f t="shared" si="162"/>
        <v>17.029702970297031</v>
      </c>
      <c r="E1208" s="10">
        <v>34</v>
      </c>
      <c r="F1208" s="24">
        <f t="shared" si="163"/>
        <v>16.831683168316832</v>
      </c>
      <c r="G1208" s="10">
        <v>72</v>
      </c>
      <c r="H1208" s="24">
        <f t="shared" si="164"/>
        <v>17.733990147783253</v>
      </c>
    </row>
    <row r="1209" spans="1:8" ht="15" customHeight="1" x14ac:dyDescent="0.35">
      <c r="A1209" s="15" t="s">
        <v>745</v>
      </c>
      <c r="B1209" s="13" t="s">
        <v>746</v>
      </c>
      <c r="C1209" s="34">
        <v>184</v>
      </c>
      <c r="D1209" s="24">
        <f t="shared" si="162"/>
        <v>36.435643564356432</v>
      </c>
      <c r="E1209" s="10">
        <v>49</v>
      </c>
      <c r="F1209" s="24">
        <f t="shared" si="163"/>
        <v>24.257425742574256</v>
      </c>
      <c r="G1209" s="10">
        <v>166</v>
      </c>
      <c r="H1209" s="24">
        <f t="shared" si="164"/>
        <v>40.88669950738916</v>
      </c>
    </row>
    <row r="1210" spans="1:8" ht="15" customHeight="1" x14ac:dyDescent="0.35">
      <c r="A1210" s="15" t="s">
        <v>747</v>
      </c>
      <c r="B1210" s="13" t="s">
        <v>748</v>
      </c>
      <c r="C1210" s="34">
        <v>73</v>
      </c>
      <c r="D1210" s="24">
        <f t="shared" si="162"/>
        <v>14.455445544554454</v>
      </c>
      <c r="E1210" s="10">
        <v>11</v>
      </c>
      <c r="F1210" s="24">
        <f t="shared" si="163"/>
        <v>5.4455445544554459</v>
      </c>
      <c r="G1210" s="10">
        <v>70</v>
      </c>
      <c r="H1210" s="24">
        <f t="shared" si="164"/>
        <v>17.241379310344829</v>
      </c>
    </row>
    <row r="1211" spans="1:8" ht="15" customHeight="1" x14ac:dyDescent="0.35">
      <c r="A1211" s="15" t="s">
        <v>749</v>
      </c>
      <c r="B1211" s="13" t="s">
        <v>750</v>
      </c>
      <c r="C1211" s="34">
        <v>70</v>
      </c>
      <c r="D1211" s="24">
        <f t="shared" si="162"/>
        <v>13.861386138613863</v>
      </c>
      <c r="E1211" s="10">
        <v>68</v>
      </c>
      <c r="F1211" s="24">
        <f t="shared" si="163"/>
        <v>33.663366336633665</v>
      </c>
      <c r="G1211" s="10">
        <v>44</v>
      </c>
      <c r="H1211" s="24">
        <f t="shared" si="164"/>
        <v>10.83743842364532</v>
      </c>
    </row>
    <row r="1212" spans="1:8" ht="15" customHeight="1" x14ac:dyDescent="0.35">
      <c r="A1212" s="15" t="s">
        <v>751</v>
      </c>
      <c r="B1212" s="7" t="s">
        <v>752</v>
      </c>
      <c r="C1212" s="36">
        <v>25</v>
      </c>
      <c r="D1212" s="24">
        <f t="shared" si="162"/>
        <v>4.9504950495049505</v>
      </c>
      <c r="E1212" s="35">
        <v>25</v>
      </c>
      <c r="F1212" s="24">
        <f t="shared" si="163"/>
        <v>12.376237623762377</v>
      </c>
      <c r="G1212" s="35">
        <v>14</v>
      </c>
      <c r="H1212" s="24">
        <f t="shared" si="164"/>
        <v>3.4482758620689653</v>
      </c>
    </row>
    <row r="1213" spans="1:8" ht="15" customHeight="1" x14ac:dyDescent="0.35">
      <c r="A1213" s="15" t="s">
        <v>753</v>
      </c>
      <c r="B1213" s="7" t="s">
        <v>754</v>
      </c>
      <c r="C1213" s="36">
        <v>20</v>
      </c>
      <c r="D1213" s="24">
        <f t="shared" si="162"/>
        <v>3.9603960396039604</v>
      </c>
      <c r="E1213" s="35">
        <v>12</v>
      </c>
      <c r="F1213" s="24">
        <f t="shared" si="163"/>
        <v>5.9405940594059405</v>
      </c>
      <c r="G1213" s="35">
        <v>14</v>
      </c>
      <c r="H1213" s="24">
        <f t="shared" si="164"/>
        <v>3.4482758620689653</v>
      </c>
    </row>
    <row r="1214" spans="1:8" ht="15" customHeight="1" x14ac:dyDescent="0.35">
      <c r="A1214" s="15" t="s">
        <v>755</v>
      </c>
      <c r="B1214" s="7" t="s">
        <v>756</v>
      </c>
      <c r="C1214" s="36">
        <v>4</v>
      </c>
      <c r="D1214" s="24">
        <f t="shared" si="162"/>
        <v>0.79207920792079212</v>
      </c>
      <c r="E1214" s="35">
        <v>2</v>
      </c>
      <c r="F1214" s="24">
        <f t="shared" si="163"/>
        <v>0.99009900990099009</v>
      </c>
      <c r="G1214" s="35">
        <v>4</v>
      </c>
      <c r="H1214" s="24">
        <f t="shared" si="164"/>
        <v>0.98522167487684731</v>
      </c>
    </row>
    <row r="1217" spans="1:8" ht="40.4" customHeight="1" x14ac:dyDescent="0.35">
      <c r="B1217" s="88" t="s">
        <v>757</v>
      </c>
      <c r="C1217" s="88"/>
      <c r="D1217" s="88"/>
      <c r="E1217" s="88"/>
      <c r="F1217" s="89"/>
      <c r="G1217" s="6"/>
    </row>
    <row r="1218" spans="1:8" ht="32.25" customHeight="1" x14ac:dyDescent="0.35">
      <c r="A1218" s="7"/>
      <c r="B1218" s="7"/>
      <c r="C1218" s="92" t="s">
        <v>216</v>
      </c>
      <c r="D1218" s="93"/>
      <c r="E1218" s="92" t="s">
        <v>3</v>
      </c>
      <c r="F1218" s="93"/>
      <c r="G1218" s="92" t="s">
        <v>4</v>
      </c>
      <c r="H1218" s="93"/>
    </row>
    <row r="1219" spans="1:8" ht="15.75" customHeight="1" x14ac:dyDescent="0.35">
      <c r="A1219" s="7"/>
      <c r="B1219" s="7"/>
      <c r="C1219" s="34" t="s">
        <v>1000</v>
      </c>
      <c r="D1219" s="8" t="s">
        <v>1001</v>
      </c>
      <c r="E1219" s="34" t="s">
        <v>1000</v>
      </c>
      <c r="F1219" s="8" t="s">
        <v>1001</v>
      </c>
      <c r="G1219" s="34" t="s">
        <v>1000</v>
      </c>
      <c r="H1219" s="8" t="s">
        <v>1001</v>
      </c>
    </row>
    <row r="1220" spans="1:8" ht="14.5" x14ac:dyDescent="0.35">
      <c r="A1220" s="15">
        <v>1</v>
      </c>
      <c r="B1220" s="13" t="s">
        <v>5</v>
      </c>
      <c r="C1220" s="10">
        <v>111</v>
      </c>
      <c r="D1220" s="24">
        <f>C1220/505*100</f>
        <v>21.980198019801982</v>
      </c>
      <c r="E1220" s="10">
        <v>89</v>
      </c>
      <c r="F1220" s="24">
        <f>E1220/202*100</f>
        <v>44.059405940594061</v>
      </c>
      <c r="G1220" s="10">
        <v>72</v>
      </c>
      <c r="H1220" s="24">
        <f>G1220/406*100</f>
        <v>17.733990147783253</v>
      </c>
    </row>
    <row r="1221" spans="1:8" ht="14.5" x14ac:dyDescent="0.35">
      <c r="A1221" s="15">
        <v>2</v>
      </c>
      <c r="B1221" s="13" t="s">
        <v>6</v>
      </c>
      <c r="C1221" s="34">
        <v>324</v>
      </c>
      <c r="D1221" s="24">
        <f t="shared" ref="D1221:D1222" si="165">C1221/505*100</f>
        <v>64.158415841584159</v>
      </c>
      <c r="E1221" s="10">
        <v>83</v>
      </c>
      <c r="F1221" s="24">
        <f t="shared" ref="F1221:F1222" si="166">E1221/202*100</f>
        <v>41.089108910891085</v>
      </c>
      <c r="G1221" s="10">
        <v>280</v>
      </c>
      <c r="H1221" s="24">
        <f t="shared" ref="H1221:H1222" si="167">G1221/406*100</f>
        <v>68.965517241379317</v>
      </c>
    </row>
    <row r="1222" spans="1:8" ht="14.5" x14ac:dyDescent="0.35">
      <c r="A1222" s="15">
        <v>3</v>
      </c>
      <c r="B1222" s="13" t="s">
        <v>758</v>
      </c>
      <c r="C1222" s="34">
        <v>70</v>
      </c>
      <c r="D1222" s="24">
        <f t="shared" si="165"/>
        <v>13.861386138613863</v>
      </c>
      <c r="E1222" s="10">
        <v>30</v>
      </c>
      <c r="F1222" s="24">
        <f t="shared" si="166"/>
        <v>14.85148514851485</v>
      </c>
      <c r="G1222" s="10">
        <v>54</v>
      </c>
      <c r="H1222" s="24">
        <f t="shared" si="167"/>
        <v>13.300492610837439</v>
      </c>
    </row>
    <row r="1225" spans="1:8" ht="40.4" customHeight="1" x14ac:dyDescent="0.35">
      <c r="B1225" s="88" t="s">
        <v>759</v>
      </c>
      <c r="C1225" s="88"/>
      <c r="D1225" s="88"/>
      <c r="E1225" s="88"/>
      <c r="F1225" s="89"/>
      <c r="G1225" s="6"/>
    </row>
    <row r="1226" spans="1:8" ht="15.75" customHeight="1" x14ac:dyDescent="0.35">
      <c r="B1226" s="17" t="s">
        <v>760</v>
      </c>
      <c r="C1226" s="17"/>
      <c r="D1226" s="5"/>
      <c r="E1226" s="5"/>
      <c r="F1226" s="6"/>
      <c r="G1226" s="6"/>
    </row>
    <row r="1227" spans="1:8" ht="32.25" customHeight="1" x14ac:dyDescent="0.35">
      <c r="A1227" s="7"/>
      <c r="B1227" s="7"/>
      <c r="C1227" s="92" t="s">
        <v>761</v>
      </c>
      <c r="D1227" s="93"/>
      <c r="E1227" s="92" t="s">
        <v>762</v>
      </c>
      <c r="F1227" s="93"/>
      <c r="G1227" s="92" t="s">
        <v>763</v>
      </c>
      <c r="H1227" s="93"/>
    </row>
    <row r="1228" spans="1:8" ht="15.75" customHeight="1" x14ac:dyDescent="0.35">
      <c r="A1228" s="7"/>
      <c r="B1228" s="7"/>
      <c r="C1228" s="34" t="s">
        <v>1000</v>
      </c>
      <c r="D1228" s="8" t="s">
        <v>1001</v>
      </c>
      <c r="E1228" s="34" t="s">
        <v>1000</v>
      </c>
      <c r="F1228" s="8" t="s">
        <v>1001</v>
      </c>
      <c r="G1228" s="34" t="s">
        <v>1000</v>
      </c>
      <c r="H1228" s="8" t="s">
        <v>1001</v>
      </c>
    </row>
    <row r="1229" spans="1:8" ht="14.5" x14ac:dyDescent="0.35">
      <c r="A1229" s="15" t="s">
        <v>764</v>
      </c>
      <c r="B1229" s="13" t="s">
        <v>765</v>
      </c>
      <c r="C1229" s="10">
        <v>10</v>
      </c>
      <c r="D1229" s="24">
        <f>C1229/111*100</f>
        <v>9.0090090090090094</v>
      </c>
      <c r="E1229" s="10">
        <v>6</v>
      </c>
      <c r="F1229" s="24">
        <f>E1229/89*100</f>
        <v>6.7415730337078648</v>
      </c>
      <c r="G1229" s="10">
        <v>7</v>
      </c>
      <c r="H1229" s="24">
        <f>G1229/72*100</f>
        <v>9.7222222222222232</v>
      </c>
    </row>
    <row r="1230" spans="1:8" ht="14.5" x14ac:dyDescent="0.35">
      <c r="A1230" s="15" t="s">
        <v>766</v>
      </c>
      <c r="B1230" s="13" t="s">
        <v>767</v>
      </c>
      <c r="C1230" s="10">
        <v>42</v>
      </c>
      <c r="D1230" s="24">
        <f t="shared" ref="D1230:D1232" si="168">C1230/111*100</f>
        <v>37.837837837837839</v>
      </c>
      <c r="E1230" s="10">
        <v>34</v>
      </c>
      <c r="F1230" s="24">
        <f t="shared" ref="F1230:F1232" si="169">E1230/89*100</f>
        <v>38.202247191011232</v>
      </c>
      <c r="G1230" s="10">
        <v>28</v>
      </c>
      <c r="H1230" s="24">
        <f t="shared" ref="H1230:H1232" si="170">G1230/72*100</f>
        <v>38.888888888888893</v>
      </c>
    </row>
    <row r="1231" spans="1:8" ht="14.5" x14ac:dyDescent="0.35">
      <c r="A1231" s="15" t="s">
        <v>768</v>
      </c>
      <c r="B1231" s="13" t="s">
        <v>769</v>
      </c>
      <c r="C1231" s="10">
        <v>81</v>
      </c>
      <c r="D1231" s="24">
        <f t="shared" si="168"/>
        <v>72.972972972972968</v>
      </c>
      <c r="E1231" s="10">
        <v>70</v>
      </c>
      <c r="F1231" s="24">
        <f t="shared" si="169"/>
        <v>78.651685393258433</v>
      </c>
      <c r="G1231" s="10">
        <v>51</v>
      </c>
      <c r="H1231" s="24">
        <f t="shared" si="170"/>
        <v>70.833333333333343</v>
      </c>
    </row>
    <row r="1232" spans="1:8" ht="14.5" x14ac:dyDescent="0.35">
      <c r="A1232" s="15" t="s">
        <v>770</v>
      </c>
      <c r="B1232" s="13" t="s">
        <v>51</v>
      </c>
      <c r="C1232" s="10">
        <v>0</v>
      </c>
      <c r="D1232" s="24">
        <f t="shared" si="168"/>
        <v>0</v>
      </c>
      <c r="E1232" s="10">
        <v>1</v>
      </c>
      <c r="F1232" s="24">
        <f t="shared" si="169"/>
        <v>1.1235955056179776</v>
      </c>
      <c r="G1232" s="10">
        <v>0</v>
      </c>
      <c r="H1232" s="24">
        <f t="shared" si="170"/>
        <v>0</v>
      </c>
    </row>
    <row r="1235" spans="1:9" ht="40.4" customHeight="1" x14ac:dyDescent="0.35">
      <c r="B1235" s="88" t="s">
        <v>771</v>
      </c>
      <c r="C1235" s="88"/>
      <c r="D1235" s="88"/>
      <c r="E1235" s="88"/>
      <c r="F1235" s="89"/>
      <c r="G1235" s="6"/>
    </row>
    <row r="1236" spans="1:9" ht="32.25" customHeight="1" x14ac:dyDescent="0.35">
      <c r="A1236" s="64"/>
      <c r="B1236" s="50"/>
      <c r="C1236" s="114" t="s">
        <v>216</v>
      </c>
      <c r="D1236" s="115"/>
      <c r="E1236" s="114" t="s">
        <v>3</v>
      </c>
      <c r="F1236" s="115"/>
      <c r="G1236" s="114" t="s">
        <v>4</v>
      </c>
      <c r="H1236" s="115"/>
      <c r="I1236" s="51"/>
    </row>
    <row r="1237" spans="1:9" ht="15.75" customHeight="1" x14ac:dyDescent="0.35">
      <c r="A1237" s="64"/>
      <c r="B1237" s="50"/>
      <c r="C1237" s="52" t="s">
        <v>1000</v>
      </c>
      <c r="D1237" s="53" t="s">
        <v>1001</v>
      </c>
      <c r="E1237" s="52" t="s">
        <v>1000</v>
      </c>
      <c r="F1237" s="53" t="s">
        <v>1001</v>
      </c>
      <c r="G1237" s="52" t="s">
        <v>1000</v>
      </c>
      <c r="H1237" s="53" t="s">
        <v>1001</v>
      </c>
      <c r="I1237" s="51"/>
    </row>
    <row r="1238" spans="1:9" ht="14.5" x14ac:dyDescent="0.35">
      <c r="A1238" s="64" t="s">
        <v>1006</v>
      </c>
      <c r="B1238" s="57" t="s">
        <v>1007</v>
      </c>
      <c r="C1238" s="54">
        <v>11</v>
      </c>
      <c r="D1238" s="55">
        <f>C1238/505*100</f>
        <v>2.1782178217821779</v>
      </c>
      <c r="E1238" s="54">
        <v>1</v>
      </c>
      <c r="F1238" s="55">
        <f>E1238/202*100</f>
        <v>0.49504950495049505</v>
      </c>
      <c r="G1238" s="54">
        <v>11</v>
      </c>
      <c r="H1238" s="55">
        <f>G1238/406*100</f>
        <v>2.7093596059113301</v>
      </c>
      <c r="I1238" s="51"/>
    </row>
    <row r="1239" spans="1:9" ht="14.5" x14ac:dyDescent="0.35">
      <c r="A1239" s="64" t="s">
        <v>1008</v>
      </c>
      <c r="B1239" s="57" t="s">
        <v>1009</v>
      </c>
      <c r="C1239" s="56">
        <v>0</v>
      </c>
      <c r="D1239" s="55">
        <f t="shared" ref="D1239:D1302" si="171">C1239/505*100</f>
        <v>0</v>
      </c>
      <c r="E1239" s="52">
        <v>1</v>
      </c>
      <c r="F1239" s="55">
        <f t="shared" ref="F1239:F1302" si="172">E1239/202*100</f>
        <v>0.49504950495049505</v>
      </c>
      <c r="G1239" s="54">
        <v>0</v>
      </c>
      <c r="H1239" s="55">
        <f t="shared" ref="H1239:H1302" si="173">G1239/406*100</f>
        <v>0</v>
      </c>
      <c r="I1239" s="51"/>
    </row>
    <row r="1240" spans="1:9" ht="14.5" x14ac:dyDescent="0.35">
      <c r="A1240" s="64" t="s">
        <v>1010</v>
      </c>
      <c r="B1240" s="57" t="s">
        <v>1011</v>
      </c>
      <c r="C1240" s="56">
        <v>18</v>
      </c>
      <c r="D1240" s="55">
        <f t="shared" si="171"/>
        <v>3.564356435643564</v>
      </c>
      <c r="E1240" s="52">
        <v>1</v>
      </c>
      <c r="F1240" s="55">
        <f t="shared" si="172"/>
        <v>0.49504950495049505</v>
      </c>
      <c r="G1240" s="54">
        <v>17</v>
      </c>
      <c r="H1240" s="55">
        <f t="shared" si="173"/>
        <v>4.1871921182266005</v>
      </c>
      <c r="I1240" s="51"/>
    </row>
    <row r="1241" spans="1:9" ht="14.5" x14ac:dyDescent="0.35">
      <c r="A1241" s="64" t="s">
        <v>1012</v>
      </c>
      <c r="B1241" s="57" t="s">
        <v>1013</v>
      </c>
      <c r="C1241" s="56">
        <v>7</v>
      </c>
      <c r="D1241" s="55">
        <f t="shared" si="171"/>
        <v>1.3861386138613863</v>
      </c>
      <c r="E1241" s="52">
        <v>0</v>
      </c>
      <c r="F1241" s="55">
        <f t="shared" si="172"/>
        <v>0</v>
      </c>
      <c r="G1241" s="54">
        <v>7</v>
      </c>
      <c r="H1241" s="55">
        <f t="shared" si="173"/>
        <v>1.7241379310344827</v>
      </c>
      <c r="I1241" s="51"/>
    </row>
    <row r="1242" spans="1:9" ht="14.5" x14ac:dyDescent="0.35">
      <c r="A1242" s="64" t="s">
        <v>1014</v>
      </c>
      <c r="B1242" s="57" t="s">
        <v>1015</v>
      </c>
      <c r="C1242" s="56">
        <v>31</v>
      </c>
      <c r="D1242" s="55">
        <f t="shared" si="171"/>
        <v>6.1386138613861387</v>
      </c>
      <c r="E1242" s="52">
        <v>1</v>
      </c>
      <c r="F1242" s="55">
        <f t="shared" si="172"/>
        <v>0.49504950495049505</v>
      </c>
      <c r="G1242" s="54">
        <v>30</v>
      </c>
      <c r="H1242" s="55">
        <f t="shared" si="173"/>
        <v>7.389162561576355</v>
      </c>
      <c r="I1242" s="51"/>
    </row>
    <row r="1243" spans="1:9" ht="14.5" x14ac:dyDescent="0.35">
      <c r="A1243" s="64" t="s">
        <v>1016</v>
      </c>
      <c r="B1243" s="57" t="s">
        <v>1017</v>
      </c>
      <c r="C1243" s="56">
        <v>3</v>
      </c>
      <c r="D1243" s="55">
        <f t="shared" si="171"/>
        <v>0.59405940594059403</v>
      </c>
      <c r="E1243" s="52">
        <v>1</v>
      </c>
      <c r="F1243" s="55">
        <f t="shared" si="172"/>
        <v>0.49504950495049505</v>
      </c>
      <c r="G1243" s="54">
        <v>3</v>
      </c>
      <c r="H1243" s="55">
        <f t="shared" si="173"/>
        <v>0.73891625615763545</v>
      </c>
      <c r="I1243" s="51"/>
    </row>
    <row r="1244" spans="1:9" ht="14.5" x14ac:dyDescent="0.35">
      <c r="A1244" s="64" t="s">
        <v>1018</v>
      </c>
      <c r="B1244" s="57" t="s">
        <v>1019</v>
      </c>
      <c r="C1244" s="56">
        <v>2</v>
      </c>
      <c r="D1244" s="55">
        <f t="shared" si="171"/>
        <v>0.39603960396039606</v>
      </c>
      <c r="E1244" s="52">
        <v>0</v>
      </c>
      <c r="F1244" s="55">
        <f t="shared" si="172"/>
        <v>0</v>
      </c>
      <c r="G1244" s="54">
        <v>2</v>
      </c>
      <c r="H1244" s="55">
        <f t="shared" si="173"/>
        <v>0.49261083743842365</v>
      </c>
      <c r="I1244" s="51"/>
    </row>
    <row r="1245" spans="1:9" ht="14.5" x14ac:dyDescent="0.35">
      <c r="A1245" s="64" t="s">
        <v>1020</v>
      </c>
      <c r="B1245" s="57" t="s">
        <v>1021</v>
      </c>
      <c r="C1245" s="56">
        <v>7</v>
      </c>
      <c r="D1245" s="55">
        <f t="shared" si="171"/>
        <v>1.3861386138613863</v>
      </c>
      <c r="E1245" s="52">
        <v>0</v>
      </c>
      <c r="F1245" s="55">
        <f t="shared" si="172"/>
        <v>0</v>
      </c>
      <c r="G1245" s="54">
        <v>7</v>
      </c>
      <c r="H1245" s="55">
        <f t="shared" si="173"/>
        <v>1.7241379310344827</v>
      </c>
      <c r="I1245" s="51"/>
    </row>
    <row r="1246" spans="1:9" ht="14.5" x14ac:dyDescent="0.35">
      <c r="A1246" s="64" t="s">
        <v>1022</v>
      </c>
      <c r="B1246" s="57" t="s">
        <v>1023</v>
      </c>
      <c r="C1246" s="56">
        <v>5</v>
      </c>
      <c r="D1246" s="55">
        <f t="shared" si="171"/>
        <v>0.99009900990099009</v>
      </c>
      <c r="E1246" s="52">
        <v>3</v>
      </c>
      <c r="F1246" s="55">
        <f t="shared" si="172"/>
        <v>1.4851485148514851</v>
      </c>
      <c r="G1246" s="54">
        <v>4</v>
      </c>
      <c r="H1246" s="55">
        <f t="shared" si="173"/>
        <v>0.98522167487684731</v>
      </c>
      <c r="I1246" s="51"/>
    </row>
    <row r="1247" spans="1:9" ht="14.5" x14ac:dyDescent="0.35">
      <c r="A1247" s="64" t="s">
        <v>1024</v>
      </c>
      <c r="B1247" s="57" t="s">
        <v>1025</v>
      </c>
      <c r="C1247" s="56">
        <v>1</v>
      </c>
      <c r="D1247" s="55">
        <f t="shared" si="171"/>
        <v>0.19801980198019803</v>
      </c>
      <c r="E1247" s="52">
        <v>2</v>
      </c>
      <c r="F1247" s="55">
        <f t="shared" si="172"/>
        <v>0.99009900990099009</v>
      </c>
      <c r="G1247" s="54">
        <v>0</v>
      </c>
      <c r="H1247" s="55">
        <f t="shared" si="173"/>
        <v>0</v>
      </c>
      <c r="I1247" s="51"/>
    </row>
    <row r="1248" spans="1:9" ht="14.5" x14ac:dyDescent="0.35">
      <c r="A1248" s="64" t="s">
        <v>1026</v>
      </c>
      <c r="B1248" s="57" t="s">
        <v>1027</v>
      </c>
      <c r="C1248" s="56">
        <v>3</v>
      </c>
      <c r="D1248" s="55">
        <f t="shared" si="171"/>
        <v>0.59405940594059403</v>
      </c>
      <c r="E1248" s="52">
        <v>1</v>
      </c>
      <c r="F1248" s="55">
        <f t="shared" si="172"/>
        <v>0.49504950495049505</v>
      </c>
      <c r="G1248" s="54">
        <v>2</v>
      </c>
      <c r="H1248" s="55">
        <f t="shared" si="173"/>
        <v>0.49261083743842365</v>
      </c>
      <c r="I1248" s="51"/>
    </row>
    <row r="1249" spans="1:9" ht="14.5" x14ac:dyDescent="0.35">
      <c r="A1249" s="64" t="s">
        <v>1028</v>
      </c>
      <c r="B1249" s="57" t="s">
        <v>1029</v>
      </c>
      <c r="C1249" s="56">
        <v>14</v>
      </c>
      <c r="D1249" s="55">
        <f t="shared" si="171"/>
        <v>2.7722772277227725</v>
      </c>
      <c r="E1249" s="52">
        <v>5</v>
      </c>
      <c r="F1249" s="55">
        <f t="shared" si="172"/>
        <v>2.4752475247524752</v>
      </c>
      <c r="G1249" s="54">
        <v>10</v>
      </c>
      <c r="H1249" s="55">
        <f t="shared" si="173"/>
        <v>2.4630541871921183</v>
      </c>
      <c r="I1249" s="51"/>
    </row>
    <row r="1250" spans="1:9" ht="14.5" x14ac:dyDescent="0.35">
      <c r="A1250" s="64" t="s">
        <v>1030</v>
      </c>
      <c r="B1250" s="57" t="s">
        <v>1031</v>
      </c>
      <c r="C1250" s="56">
        <v>0</v>
      </c>
      <c r="D1250" s="55">
        <f t="shared" si="171"/>
        <v>0</v>
      </c>
      <c r="E1250" s="52">
        <v>1</v>
      </c>
      <c r="F1250" s="55">
        <f t="shared" si="172"/>
        <v>0.49504950495049505</v>
      </c>
      <c r="G1250" s="54">
        <v>0</v>
      </c>
      <c r="H1250" s="55">
        <f t="shared" si="173"/>
        <v>0</v>
      </c>
      <c r="I1250" s="51"/>
    </row>
    <row r="1251" spans="1:9" ht="14.5" x14ac:dyDescent="0.35">
      <c r="A1251" s="64" t="s">
        <v>1032</v>
      </c>
      <c r="B1251" s="57" t="s">
        <v>1033</v>
      </c>
      <c r="C1251" s="56">
        <v>1</v>
      </c>
      <c r="D1251" s="55">
        <f t="shared" si="171"/>
        <v>0.19801980198019803</v>
      </c>
      <c r="E1251" s="52">
        <v>0</v>
      </c>
      <c r="F1251" s="55">
        <f t="shared" si="172"/>
        <v>0</v>
      </c>
      <c r="G1251" s="54">
        <v>1</v>
      </c>
      <c r="H1251" s="55">
        <f t="shared" si="173"/>
        <v>0.24630541871921183</v>
      </c>
      <c r="I1251" s="51"/>
    </row>
    <row r="1252" spans="1:9" ht="14.5" x14ac:dyDescent="0.35">
      <c r="A1252" s="64" t="s">
        <v>1034</v>
      </c>
      <c r="B1252" s="57" t="s">
        <v>1035</v>
      </c>
      <c r="C1252" s="56">
        <v>2</v>
      </c>
      <c r="D1252" s="55">
        <f t="shared" si="171"/>
        <v>0.39603960396039606</v>
      </c>
      <c r="E1252" s="52">
        <v>1</v>
      </c>
      <c r="F1252" s="55">
        <f t="shared" si="172"/>
        <v>0.49504950495049505</v>
      </c>
      <c r="G1252" s="54">
        <v>2</v>
      </c>
      <c r="H1252" s="55">
        <f t="shared" si="173"/>
        <v>0.49261083743842365</v>
      </c>
      <c r="I1252" s="51"/>
    </row>
    <row r="1253" spans="1:9" ht="14.5" x14ac:dyDescent="0.35">
      <c r="A1253" s="64" t="s">
        <v>1036</v>
      </c>
      <c r="B1253" s="57" t="s">
        <v>1037</v>
      </c>
      <c r="C1253" s="56">
        <v>1</v>
      </c>
      <c r="D1253" s="55">
        <f t="shared" si="171"/>
        <v>0.19801980198019803</v>
      </c>
      <c r="E1253" s="52">
        <v>3</v>
      </c>
      <c r="F1253" s="55">
        <f t="shared" si="172"/>
        <v>1.4851485148514851</v>
      </c>
      <c r="G1253" s="54">
        <v>0</v>
      </c>
      <c r="H1253" s="55">
        <f t="shared" si="173"/>
        <v>0</v>
      </c>
      <c r="I1253" s="51"/>
    </row>
    <row r="1254" spans="1:9" ht="14.5" x14ac:dyDescent="0.35">
      <c r="A1254" s="64" t="s">
        <v>1038</v>
      </c>
      <c r="B1254" s="57" t="s">
        <v>1039</v>
      </c>
      <c r="C1254" s="56">
        <v>5</v>
      </c>
      <c r="D1254" s="55">
        <f t="shared" si="171"/>
        <v>0.99009900990099009</v>
      </c>
      <c r="E1254" s="52">
        <v>4</v>
      </c>
      <c r="F1254" s="55">
        <f t="shared" si="172"/>
        <v>1.9801980198019802</v>
      </c>
      <c r="G1254" s="54">
        <v>1</v>
      </c>
      <c r="H1254" s="55">
        <f t="shared" si="173"/>
        <v>0.24630541871921183</v>
      </c>
      <c r="I1254" s="51"/>
    </row>
    <row r="1255" spans="1:9" ht="14.5" x14ac:dyDescent="0.35">
      <c r="A1255" s="64" t="s">
        <v>1040</v>
      </c>
      <c r="B1255" s="57" t="s">
        <v>1041</v>
      </c>
      <c r="C1255" s="56">
        <v>1</v>
      </c>
      <c r="D1255" s="55">
        <f t="shared" si="171"/>
        <v>0.19801980198019803</v>
      </c>
      <c r="E1255" s="52">
        <v>1</v>
      </c>
      <c r="F1255" s="55">
        <f t="shared" si="172"/>
        <v>0.49504950495049505</v>
      </c>
      <c r="G1255" s="54">
        <v>0</v>
      </c>
      <c r="H1255" s="55">
        <f t="shared" si="173"/>
        <v>0</v>
      </c>
      <c r="I1255" s="51"/>
    </row>
    <row r="1256" spans="1:9" ht="14.5" x14ac:dyDescent="0.35">
      <c r="A1256" s="64" t="s">
        <v>1042</v>
      </c>
      <c r="B1256" s="57" t="s">
        <v>1043</v>
      </c>
      <c r="C1256" s="56">
        <v>2</v>
      </c>
      <c r="D1256" s="55">
        <f t="shared" si="171"/>
        <v>0.39603960396039606</v>
      </c>
      <c r="E1256" s="52">
        <v>0</v>
      </c>
      <c r="F1256" s="55">
        <f t="shared" si="172"/>
        <v>0</v>
      </c>
      <c r="G1256" s="54">
        <v>2</v>
      </c>
      <c r="H1256" s="55">
        <f t="shared" si="173"/>
        <v>0.49261083743842365</v>
      </c>
      <c r="I1256" s="51"/>
    </row>
    <row r="1257" spans="1:9" ht="14.5" x14ac:dyDescent="0.35">
      <c r="A1257" s="64" t="s">
        <v>1044</v>
      </c>
      <c r="B1257" s="57" t="s">
        <v>1045</v>
      </c>
      <c r="C1257" s="56">
        <v>1</v>
      </c>
      <c r="D1257" s="55">
        <f t="shared" si="171"/>
        <v>0.19801980198019803</v>
      </c>
      <c r="E1257" s="52">
        <v>0</v>
      </c>
      <c r="F1257" s="55">
        <f t="shared" si="172"/>
        <v>0</v>
      </c>
      <c r="G1257" s="54">
        <v>1</v>
      </c>
      <c r="H1257" s="55">
        <f t="shared" si="173"/>
        <v>0.24630541871921183</v>
      </c>
      <c r="I1257" s="51"/>
    </row>
    <row r="1258" spans="1:9" ht="14.5" x14ac:dyDescent="0.35">
      <c r="A1258" s="64" t="s">
        <v>1046</v>
      </c>
      <c r="B1258" s="57" t="s">
        <v>1047</v>
      </c>
      <c r="C1258" s="56">
        <v>2</v>
      </c>
      <c r="D1258" s="55">
        <f t="shared" si="171"/>
        <v>0.39603960396039606</v>
      </c>
      <c r="E1258" s="52">
        <v>2</v>
      </c>
      <c r="F1258" s="55">
        <f t="shared" si="172"/>
        <v>0.99009900990099009</v>
      </c>
      <c r="G1258" s="54">
        <v>0</v>
      </c>
      <c r="H1258" s="55">
        <f t="shared" si="173"/>
        <v>0</v>
      </c>
      <c r="I1258" s="51"/>
    </row>
    <row r="1259" spans="1:9" ht="14.5" x14ac:dyDescent="0.35">
      <c r="A1259" s="64" t="s">
        <v>1048</v>
      </c>
      <c r="B1259" s="57" t="s">
        <v>1049</v>
      </c>
      <c r="C1259" s="56">
        <v>3</v>
      </c>
      <c r="D1259" s="55">
        <f t="shared" si="171"/>
        <v>0.59405940594059403</v>
      </c>
      <c r="E1259" s="52">
        <v>2</v>
      </c>
      <c r="F1259" s="55">
        <f t="shared" si="172"/>
        <v>0.99009900990099009</v>
      </c>
      <c r="G1259" s="54">
        <v>1</v>
      </c>
      <c r="H1259" s="55">
        <f t="shared" si="173"/>
        <v>0.24630541871921183</v>
      </c>
      <c r="I1259" s="51"/>
    </row>
    <row r="1260" spans="1:9" ht="14.5" x14ac:dyDescent="0.35">
      <c r="A1260" s="64" t="s">
        <v>1050</v>
      </c>
      <c r="B1260" s="57" t="s">
        <v>1051</v>
      </c>
      <c r="C1260" s="56">
        <v>1</v>
      </c>
      <c r="D1260" s="55">
        <f t="shared" si="171"/>
        <v>0.19801980198019803</v>
      </c>
      <c r="E1260" s="52">
        <v>0</v>
      </c>
      <c r="F1260" s="55">
        <f t="shared" si="172"/>
        <v>0</v>
      </c>
      <c r="G1260" s="54">
        <v>1</v>
      </c>
      <c r="H1260" s="55">
        <f t="shared" si="173"/>
        <v>0.24630541871921183</v>
      </c>
      <c r="I1260" s="51"/>
    </row>
    <row r="1261" spans="1:9" ht="14.5" x14ac:dyDescent="0.35">
      <c r="A1261" s="64" t="s">
        <v>1052</v>
      </c>
      <c r="B1261" s="57" t="s">
        <v>1053</v>
      </c>
      <c r="C1261" s="56">
        <v>1</v>
      </c>
      <c r="D1261" s="55">
        <f t="shared" si="171"/>
        <v>0.19801980198019803</v>
      </c>
      <c r="E1261" s="52">
        <v>0</v>
      </c>
      <c r="F1261" s="55">
        <f t="shared" si="172"/>
        <v>0</v>
      </c>
      <c r="G1261" s="54">
        <v>1</v>
      </c>
      <c r="H1261" s="55">
        <f t="shared" si="173"/>
        <v>0.24630541871921183</v>
      </c>
      <c r="I1261" s="51"/>
    </row>
    <row r="1262" spans="1:9" ht="14.5" x14ac:dyDescent="0.35">
      <c r="A1262" s="64" t="s">
        <v>1054</v>
      </c>
      <c r="B1262" s="57" t="s">
        <v>1055</v>
      </c>
      <c r="C1262" s="56">
        <v>22</v>
      </c>
      <c r="D1262" s="55">
        <f t="shared" si="171"/>
        <v>4.3564356435643559</v>
      </c>
      <c r="E1262" s="52">
        <v>8</v>
      </c>
      <c r="F1262" s="55">
        <f t="shared" si="172"/>
        <v>3.9603960396039604</v>
      </c>
      <c r="G1262" s="54">
        <v>16</v>
      </c>
      <c r="H1262" s="55">
        <f t="shared" si="173"/>
        <v>3.9408866995073892</v>
      </c>
      <c r="I1262" s="51"/>
    </row>
    <row r="1263" spans="1:9" ht="14.5" x14ac:dyDescent="0.35">
      <c r="A1263" s="64" t="s">
        <v>1056</v>
      </c>
      <c r="B1263" s="57" t="s">
        <v>1057</v>
      </c>
      <c r="C1263" s="56">
        <v>2</v>
      </c>
      <c r="D1263" s="55">
        <f t="shared" si="171"/>
        <v>0.39603960396039606</v>
      </c>
      <c r="E1263" s="52">
        <v>0</v>
      </c>
      <c r="F1263" s="55">
        <f t="shared" si="172"/>
        <v>0</v>
      </c>
      <c r="G1263" s="54">
        <v>2</v>
      </c>
      <c r="H1263" s="55">
        <f t="shared" si="173"/>
        <v>0.49261083743842365</v>
      </c>
      <c r="I1263" s="51"/>
    </row>
    <row r="1264" spans="1:9" ht="14.5" x14ac:dyDescent="0.35">
      <c r="A1264" s="64" t="s">
        <v>1058</v>
      </c>
      <c r="B1264" s="57" t="s">
        <v>1059</v>
      </c>
      <c r="C1264" s="56">
        <v>9</v>
      </c>
      <c r="D1264" s="55">
        <f t="shared" si="171"/>
        <v>1.782178217821782</v>
      </c>
      <c r="E1264" s="52">
        <v>6</v>
      </c>
      <c r="F1264" s="55">
        <f t="shared" si="172"/>
        <v>2.9702970297029703</v>
      </c>
      <c r="G1264" s="54">
        <v>7</v>
      </c>
      <c r="H1264" s="55">
        <f t="shared" si="173"/>
        <v>1.7241379310344827</v>
      </c>
      <c r="I1264" s="51"/>
    </row>
    <row r="1265" spans="1:9" ht="14.5" x14ac:dyDescent="0.35">
      <c r="A1265" s="64" t="s">
        <v>1060</v>
      </c>
      <c r="B1265" s="57" t="s">
        <v>1061</v>
      </c>
      <c r="C1265" s="56">
        <v>1</v>
      </c>
      <c r="D1265" s="55">
        <f t="shared" si="171"/>
        <v>0.19801980198019803</v>
      </c>
      <c r="E1265" s="52">
        <v>2</v>
      </c>
      <c r="F1265" s="55">
        <f t="shared" si="172"/>
        <v>0.99009900990099009</v>
      </c>
      <c r="G1265" s="54">
        <v>0</v>
      </c>
      <c r="H1265" s="55">
        <f t="shared" si="173"/>
        <v>0</v>
      </c>
      <c r="I1265" s="51"/>
    </row>
    <row r="1266" spans="1:9" ht="14.5" x14ac:dyDescent="0.35">
      <c r="A1266" s="64" t="s">
        <v>1062</v>
      </c>
      <c r="B1266" s="57" t="s">
        <v>1063</v>
      </c>
      <c r="C1266" s="56">
        <v>1</v>
      </c>
      <c r="D1266" s="55">
        <f t="shared" si="171"/>
        <v>0.19801980198019803</v>
      </c>
      <c r="E1266" s="52">
        <v>0</v>
      </c>
      <c r="F1266" s="55">
        <f t="shared" si="172"/>
        <v>0</v>
      </c>
      <c r="G1266" s="54">
        <v>1</v>
      </c>
      <c r="H1266" s="55">
        <f t="shared" si="173"/>
        <v>0.24630541871921183</v>
      </c>
      <c r="I1266" s="51"/>
    </row>
    <row r="1267" spans="1:9" ht="14.5" x14ac:dyDescent="0.35">
      <c r="A1267" s="64" t="s">
        <v>1064</v>
      </c>
      <c r="B1267" s="58" t="s">
        <v>1065</v>
      </c>
      <c r="C1267" s="56">
        <v>2</v>
      </c>
      <c r="D1267" s="55">
        <f t="shared" si="171"/>
        <v>0.39603960396039606</v>
      </c>
      <c r="E1267" s="52">
        <v>0</v>
      </c>
      <c r="F1267" s="55">
        <f t="shared" si="172"/>
        <v>0</v>
      </c>
      <c r="G1267" s="54">
        <v>2</v>
      </c>
      <c r="H1267" s="55">
        <f t="shared" si="173"/>
        <v>0.49261083743842365</v>
      </c>
      <c r="I1267" s="51"/>
    </row>
    <row r="1268" spans="1:9" ht="14.5" x14ac:dyDescent="0.35">
      <c r="A1268" s="64" t="s">
        <v>1066</v>
      </c>
      <c r="B1268" s="57" t="s">
        <v>1067</v>
      </c>
      <c r="C1268" s="56">
        <v>5</v>
      </c>
      <c r="D1268" s="55">
        <f t="shared" si="171"/>
        <v>0.99009900990099009</v>
      </c>
      <c r="E1268" s="52">
        <v>2</v>
      </c>
      <c r="F1268" s="55">
        <f t="shared" si="172"/>
        <v>0.99009900990099009</v>
      </c>
      <c r="G1268" s="54">
        <v>3</v>
      </c>
      <c r="H1268" s="55">
        <f t="shared" si="173"/>
        <v>0.73891625615763545</v>
      </c>
      <c r="I1268" s="51"/>
    </row>
    <row r="1269" spans="1:9" ht="14.5" x14ac:dyDescent="0.35">
      <c r="A1269" s="64" t="s">
        <v>1068</v>
      </c>
      <c r="B1269" s="57" t="s">
        <v>1069</v>
      </c>
      <c r="C1269" s="56">
        <v>3</v>
      </c>
      <c r="D1269" s="55">
        <f t="shared" si="171"/>
        <v>0.59405940594059403</v>
      </c>
      <c r="E1269" s="52">
        <v>2</v>
      </c>
      <c r="F1269" s="55">
        <f t="shared" si="172"/>
        <v>0.99009900990099009</v>
      </c>
      <c r="G1269" s="54">
        <v>1</v>
      </c>
      <c r="H1269" s="55">
        <f t="shared" si="173"/>
        <v>0.24630541871921183</v>
      </c>
      <c r="I1269" s="51"/>
    </row>
    <row r="1270" spans="1:9" ht="14.5" x14ac:dyDescent="0.35">
      <c r="A1270" s="64" t="s">
        <v>1070</v>
      </c>
      <c r="B1270" s="57" t="s">
        <v>1071</v>
      </c>
      <c r="C1270" s="56">
        <v>4</v>
      </c>
      <c r="D1270" s="55">
        <f t="shared" si="171"/>
        <v>0.79207920792079212</v>
      </c>
      <c r="E1270" s="52">
        <v>0</v>
      </c>
      <c r="F1270" s="55">
        <f t="shared" si="172"/>
        <v>0</v>
      </c>
      <c r="G1270" s="54">
        <v>4</v>
      </c>
      <c r="H1270" s="55">
        <f t="shared" si="173"/>
        <v>0.98522167487684731</v>
      </c>
      <c r="I1270" s="51"/>
    </row>
    <row r="1271" spans="1:9" ht="14.5" x14ac:dyDescent="0.35">
      <c r="A1271" s="64" t="s">
        <v>1072</v>
      </c>
      <c r="B1271" s="57" t="s">
        <v>1073</v>
      </c>
      <c r="C1271" s="56">
        <v>7</v>
      </c>
      <c r="D1271" s="55">
        <f t="shared" si="171"/>
        <v>1.3861386138613863</v>
      </c>
      <c r="E1271" s="52">
        <v>2</v>
      </c>
      <c r="F1271" s="55">
        <f t="shared" si="172"/>
        <v>0.99009900990099009</v>
      </c>
      <c r="G1271" s="54">
        <v>5</v>
      </c>
      <c r="H1271" s="55">
        <f t="shared" si="173"/>
        <v>1.2315270935960592</v>
      </c>
      <c r="I1271" s="51"/>
    </row>
    <row r="1272" spans="1:9" ht="14.5" x14ac:dyDescent="0.35">
      <c r="A1272" s="64" t="s">
        <v>1074</v>
      </c>
      <c r="B1272" s="57" t="s">
        <v>1075</v>
      </c>
      <c r="C1272" s="56">
        <v>31</v>
      </c>
      <c r="D1272" s="55">
        <f t="shared" si="171"/>
        <v>6.1386138613861387</v>
      </c>
      <c r="E1272" s="52">
        <v>5</v>
      </c>
      <c r="F1272" s="55">
        <f t="shared" si="172"/>
        <v>2.4752475247524752</v>
      </c>
      <c r="G1272" s="54">
        <v>29</v>
      </c>
      <c r="H1272" s="55">
        <f t="shared" si="173"/>
        <v>7.1428571428571423</v>
      </c>
      <c r="I1272" s="51"/>
    </row>
    <row r="1273" spans="1:9" ht="14.5" x14ac:dyDescent="0.35">
      <c r="A1273" s="64" t="s">
        <v>1076</v>
      </c>
      <c r="B1273" s="57" t="s">
        <v>1077</v>
      </c>
      <c r="C1273" s="56">
        <v>4</v>
      </c>
      <c r="D1273" s="55">
        <f t="shared" si="171"/>
        <v>0.79207920792079212</v>
      </c>
      <c r="E1273" s="52">
        <v>1</v>
      </c>
      <c r="F1273" s="55">
        <f t="shared" si="172"/>
        <v>0.49504950495049505</v>
      </c>
      <c r="G1273" s="54">
        <v>3</v>
      </c>
      <c r="H1273" s="55">
        <f t="shared" si="173"/>
        <v>0.73891625615763545</v>
      </c>
      <c r="I1273" s="51"/>
    </row>
    <row r="1274" spans="1:9" ht="14.5" x14ac:dyDescent="0.35">
      <c r="A1274" s="64" t="s">
        <v>1078</v>
      </c>
      <c r="B1274" s="57" t="s">
        <v>1079</v>
      </c>
      <c r="C1274" s="56">
        <v>2</v>
      </c>
      <c r="D1274" s="55">
        <f t="shared" si="171"/>
        <v>0.39603960396039606</v>
      </c>
      <c r="E1274" s="52">
        <v>0</v>
      </c>
      <c r="F1274" s="55">
        <f t="shared" si="172"/>
        <v>0</v>
      </c>
      <c r="G1274" s="54">
        <v>2</v>
      </c>
      <c r="H1274" s="55">
        <f t="shared" si="173"/>
        <v>0.49261083743842365</v>
      </c>
      <c r="I1274" s="51"/>
    </row>
    <row r="1275" spans="1:9" ht="14.5" x14ac:dyDescent="0.35">
      <c r="A1275" s="64" t="s">
        <v>1080</v>
      </c>
      <c r="B1275" s="57" t="s">
        <v>1081</v>
      </c>
      <c r="C1275" s="56">
        <v>0</v>
      </c>
      <c r="D1275" s="55">
        <f t="shared" si="171"/>
        <v>0</v>
      </c>
      <c r="E1275" s="52">
        <v>1</v>
      </c>
      <c r="F1275" s="55">
        <f t="shared" si="172"/>
        <v>0.49504950495049505</v>
      </c>
      <c r="G1275" s="54">
        <v>0</v>
      </c>
      <c r="H1275" s="55">
        <f t="shared" si="173"/>
        <v>0</v>
      </c>
      <c r="I1275" s="51"/>
    </row>
    <row r="1276" spans="1:9" ht="14.5" x14ac:dyDescent="0.35">
      <c r="A1276" s="64" t="s">
        <v>1082</v>
      </c>
      <c r="B1276" s="57" t="s">
        <v>1083</v>
      </c>
      <c r="C1276" s="56">
        <v>15</v>
      </c>
      <c r="D1276" s="55">
        <f t="shared" si="171"/>
        <v>2.9702970297029703</v>
      </c>
      <c r="E1276" s="52">
        <v>7</v>
      </c>
      <c r="F1276" s="55">
        <f t="shared" si="172"/>
        <v>3.4653465346534658</v>
      </c>
      <c r="G1276" s="54">
        <v>12</v>
      </c>
      <c r="H1276" s="55">
        <f t="shared" si="173"/>
        <v>2.9556650246305418</v>
      </c>
      <c r="I1276" s="51"/>
    </row>
    <row r="1277" spans="1:9" ht="14.5" x14ac:dyDescent="0.35">
      <c r="A1277" s="64" t="s">
        <v>1084</v>
      </c>
      <c r="B1277" s="58" t="s">
        <v>1085</v>
      </c>
      <c r="C1277" s="56">
        <v>2</v>
      </c>
      <c r="D1277" s="55">
        <f t="shared" si="171"/>
        <v>0.39603960396039606</v>
      </c>
      <c r="E1277" s="52">
        <v>1</v>
      </c>
      <c r="F1277" s="55">
        <f t="shared" si="172"/>
        <v>0.49504950495049505</v>
      </c>
      <c r="G1277" s="54">
        <v>1</v>
      </c>
      <c r="H1277" s="55">
        <f t="shared" si="173"/>
        <v>0.24630541871921183</v>
      </c>
      <c r="I1277" s="51"/>
    </row>
    <row r="1278" spans="1:9" ht="14.5" x14ac:dyDescent="0.35">
      <c r="A1278" s="64" t="s">
        <v>1086</v>
      </c>
      <c r="B1278" s="57" t="s">
        <v>1087</v>
      </c>
      <c r="C1278" s="56">
        <v>2</v>
      </c>
      <c r="D1278" s="55">
        <f t="shared" si="171"/>
        <v>0.39603960396039606</v>
      </c>
      <c r="E1278" s="52">
        <v>0</v>
      </c>
      <c r="F1278" s="55">
        <f t="shared" si="172"/>
        <v>0</v>
      </c>
      <c r="G1278" s="54">
        <v>2</v>
      </c>
      <c r="H1278" s="55">
        <f t="shared" si="173"/>
        <v>0.49261083743842365</v>
      </c>
      <c r="I1278" s="51"/>
    </row>
    <row r="1279" spans="1:9" ht="14.5" x14ac:dyDescent="0.35">
      <c r="A1279" s="64" t="s">
        <v>1088</v>
      </c>
      <c r="B1279" s="57" t="s">
        <v>1089</v>
      </c>
      <c r="C1279" s="56">
        <v>1</v>
      </c>
      <c r="D1279" s="55">
        <f t="shared" si="171"/>
        <v>0.19801980198019803</v>
      </c>
      <c r="E1279" s="52">
        <v>0</v>
      </c>
      <c r="F1279" s="55">
        <f t="shared" si="172"/>
        <v>0</v>
      </c>
      <c r="G1279" s="54">
        <v>1</v>
      </c>
      <c r="H1279" s="55">
        <f t="shared" si="173"/>
        <v>0.24630541871921183</v>
      </c>
      <c r="I1279" s="51"/>
    </row>
    <row r="1280" spans="1:9" ht="14.5" x14ac:dyDescent="0.35">
      <c r="A1280" s="64" t="s">
        <v>1090</v>
      </c>
      <c r="B1280" s="57" t="s">
        <v>1091</v>
      </c>
      <c r="C1280" s="56">
        <v>1</v>
      </c>
      <c r="D1280" s="55">
        <f t="shared" si="171"/>
        <v>0.19801980198019803</v>
      </c>
      <c r="E1280" s="52">
        <v>0</v>
      </c>
      <c r="F1280" s="55">
        <f t="shared" si="172"/>
        <v>0</v>
      </c>
      <c r="G1280" s="54">
        <v>1</v>
      </c>
      <c r="H1280" s="55">
        <f t="shared" si="173"/>
        <v>0.24630541871921183</v>
      </c>
      <c r="I1280" s="51"/>
    </row>
    <row r="1281" spans="1:9" ht="14.5" x14ac:dyDescent="0.35">
      <c r="A1281" s="64" t="s">
        <v>1092</v>
      </c>
      <c r="B1281" s="57" t="s">
        <v>1093</v>
      </c>
      <c r="C1281" s="56">
        <v>2</v>
      </c>
      <c r="D1281" s="55">
        <f t="shared" si="171"/>
        <v>0.39603960396039606</v>
      </c>
      <c r="E1281" s="52">
        <v>3</v>
      </c>
      <c r="F1281" s="55">
        <f t="shared" si="172"/>
        <v>1.4851485148514851</v>
      </c>
      <c r="G1281" s="54">
        <v>1</v>
      </c>
      <c r="H1281" s="55">
        <f t="shared" si="173"/>
        <v>0.24630541871921183</v>
      </c>
      <c r="I1281" s="51"/>
    </row>
    <row r="1282" spans="1:9" ht="14.5" x14ac:dyDescent="0.35">
      <c r="A1282" s="64" t="s">
        <v>1094</v>
      </c>
      <c r="B1282" s="57" t="s">
        <v>1095</v>
      </c>
      <c r="C1282" s="56">
        <v>1</v>
      </c>
      <c r="D1282" s="55">
        <f t="shared" si="171"/>
        <v>0.19801980198019803</v>
      </c>
      <c r="E1282" s="52">
        <v>0</v>
      </c>
      <c r="F1282" s="55">
        <f t="shared" si="172"/>
        <v>0</v>
      </c>
      <c r="G1282" s="54">
        <v>1</v>
      </c>
      <c r="H1282" s="55">
        <f t="shared" si="173"/>
        <v>0.24630541871921183</v>
      </c>
      <c r="I1282" s="51"/>
    </row>
    <row r="1283" spans="1:9" ht="14.5" x14ac:dyDescent="0.35">
      <c r="A1283" s="64" t="s">
        <v>1096</v>
      </c>
      <c r="B1283" s="57" t="s">
        <v>1097</v>
      </c>
      <c r="C1283" s="56">
        <v>3</v>
      </c>
      <c r="D1283" s="55">
        <f t="shared" si="171"/>
        <v>0.59405940594059403</v>
      </c>
      <c r="E1283" s="52">
        <v>0</v>
      </c>
      <c r="F1283" s="55">
        <f t="shared" si="172"/>
        <v>0</v>
      </c>
      <c r="G1283" s="54">
        <v>3</v>
      </c>
      <c r="H1283" s="55">
        <f t="shared" si="173"/>
        <v>0.73891625615763545</v>
      </c>
      <c r="I1283" s="51"/>
    </row>
    <row r="1284" spans="1:9" ht="14.5" x14ac:dyDescent="0.35">
      <c r="A1284" s="64" t="s">
        <v>1098</v>
      </c>
      <c r="B1284" s="57" t="s">
        <v>1099</v>
      </c>
      <c r="C1284" s="56">
        <v>1</v>
      </c>
      <c r="D1284" s="55">
        <f t="shared" si="171"/>
        <v>0.19801980198019803</v>
      </c>
      <c r="E1284" s="52">
        <v>0</v>
      </c>
      <c r="F1284" s="55">
        <f t="shared" si="172"/>
        <v>0</v>
      </c>
      <c r="G1284" s="54">
        <v>1</v>
      </c>
      <c r="H1284" s="55">
        <f t="shared" si="173"/>
        <v>0.24630541871921183</v>
      </c>
      <c r="I1284" s="51"/>
    </row>
    <row r="1285" spans="1:9" ht="14.5" x14ac:dyDescent="0.35">
      <c r="A1285" s="64" t="s">
        <v>1100</v>
      </c>
      <c r="B1285" s="57" t="s">
        <v>1101</v>
      </c>
      <c r="C1285" s="56">
        <v>1</v>
      </c>
      <c r="D1285" s="55">
        <f t="shared" si="171"/>
        <v>0.19801980198019803</v>
      </c>
      <c r="E1285" s="52">
        <v>1</v>
      </c>
      <c r="F1285" s="55">
        <f t="shared" si="172"/>
        <v>0.49504950495049505</v>
      </c>
      <c r="G1285" s="54">
        <v>0</v>
      </c>
      <c r="H1285" s="55">
        <f t="shared" si="173"/>
        <v>0</v>
      </c>
      <c r="I1285" s="51"/>
    </row>
    <row r="1286" spans="1:9" ht="14.5" x14ac:dyDescent="0.35">
      <c r="A1286" s="64" t="s">
        <v>1102</v>
      </c>
      <c r="B1286" s="57" t="s">
        <v>1103</v>
      </c>
      <c r="C1286" s="56">
        <v>1</v>
      </c>
      <c r="D1286" s="55">
        <f t="shared" si="171"/>
        <v>0.19801980198019803</v>
      </c>
      <c r="E1286" s="52">
        <v>0</v>
      </c>
      <c r="F1286" s="55">
        <f t="shared" si="172"/>
        <v>0</v>
      </c>
      <c r="G1286" s="54">
        <v>1</v>
      </c>
      <c r="H1286" s="55">
        <f t="shared" si="173"/>
        <v>0.24630541871921183</v>
      </c>
      <c r="I1286" s="51"/>
    </row>
    <row r="1287" spans="1:9" ht="14.5" x14ac:dyDescent="0.35">
      <c r="A1287" s="64" t="s">
        <v>1104</v>
      </c>
      <c r="B1287" s="57" t="s">
        <v>1105</v>
      </c>
      <c r="C1287" s="56">
        <v>2</v>
      </c>
      <c r="D1287" s="55">
        <f t="shared" si="171"/>
        <v>0.39603960396039606</v>
      </c>
      <c r="E1287" s="52">
        <v>1</v>
      </c>
      <c r="F1287" s="55">
        <f t="shared" si="172"/>
        <v>0.49504950495049505</v>
      </c>
      <c r="G1287" s="54">
        <v>1</v>
      </c>
      <c r="H1287" s="55">
        <f t="shared" si="173"/>
        <v>0.24630541871921183</v>
      </c>
      <c r="I1287" s="51"/>
    </row>
    <row r="1288" spans="1:9" ht="14.5" x14ac:dyDescent="0.35">
      <c r="A1288" s="64" t="s">
        <v>1106</v>
      </c>
      <c r="B1288" s="57" t="s">
        <v>1107</v>
      </c>
      <c r="C1288" s="56">
        <v>0</v>
      </c>
      <c r="D1288" s="55">
        <f t="shared" si="171"/>
        <v>0</v>
      </c>
      <c r="E1288" s="52">
        <v>3</v>
      </c>
      <c r="F1288" s="55">
        <f t="shared" si="172"/>
        <v>1.4851485148514851</v>
      </c>
      <c r="G1288" s="54">
        <v>0</v>
      </c>
      <c r="H1288" s="55">
        <f t="shared" si="173"/>
        <v>0</v>
      </c>
      <c r="I1288" s="51"/>
    </row>
    <row r="1289" spans="1:9" ht="14.5" x14ac:dyDescent="0.35">
      <c r="A1289" s="64" t="s">
        <v>1108</v>
      </c>
      <c r="B1289" s="57" t="s">
        <v>1109</v>
      </c>
      <c r="C1289" s="56">
        <v>2</v>
      </c>
      <c r="D1289" s="55">
        <f t="shared" si="171"/>
        <v>0.39603960396039606</v>
      </c>
      <c r="E1289" s="52">
        <v>0</v>
      </c>
      <c r="F1289" s="55">
        <f t="shared" si="172"/>
        <v>0</v>
      </c>
      <c r="G1289" s="54">
        <v>2</v>
      </c>
      <c r="H1289" s="55">
        <f t="shared" si="173"/>
        <v>0.49261083743842365</v>
      </c>
      <c r="I1289" s="51"/>
    </row>
    <row r="1290" spans="1:9" ht="14.5" x14ac:dyDescent="0.35">
      <c r="A1290" s="64" t="s">
        <v>1110</v>
      </c>
      <c r="B1290" s="57" t="s">
        <v>1111</v>
      </c>
      <c r="C1290" s="56">
        <v>1</v>
      </c>
      <c r="D1290" s="55">
        <f t="shared" si="171"/>
        <v>0.19801980198019803</v>
      </c>
      <c r="E1290" s="52">
        <v>0</v>
      </c>
      <c r="F1290" s="55">
        <f t="shared" si="172"/>
        <v>0</v>
      </c>
      <c r="G1290" s="54">
        <v>1</v>
      </c>
      <c r="H1290" s="55">
        <f t="shared" si="173"/>
        <v>0.24630541871921183</v>
      </c>
      <c r="I1290" s="51"/>
    </row>
    <row r="1291" spans="1:9" ht="14.5" x14ac:dyDescent="0.35">
      <c r="A1291" s="64" t="s">
        <v>1112</v>
      </c>
      <c r="B1291" s="58" t="s">
        <v>1113</v>
      </c>
      <c r="C1291" s="56">
        <v>1</v>
      </c>
      <c r="D1291" s="55">
        <f t="shared" si="171"/>
        <v>0.19801980198019803</v>
      </c>
      <c r="E1291" s="52">
        <v>1</v>
      </c>
      <c r="F1291" s="55">
        <f t="shared" si="172"/>
        <v>0.49504950495049505</v>
      </c>
      <c r="G1291" s="54">
        <v>1</v>
      </c>
      <c r="H1291" s="55">
        <f t="shared" si="173"/>
        <v>0.24630541871921183</v>
      </c>
      <c r="I1291" s="51"/>
    </row>
    <row r="1292" spans="1:9" ht="14.5" x14ac:dyDescent="0.35">
      <c r="A1292" s="64" t="s">
        <v>1114</v>
      </c>
      <c r="B1292" s="57" t="s">
        <v>1115</v>
      </c>
      <c r="C1292" s="56">
        <v>17</v>
      </c>
      <c r="D1292" s="55">
        <f t="shared" si="171"/>
        <v>3.3663366336633667</v>
      </c>
      <c r="E1292" s="52">
        <v>7</v>
      </c>
      <c r="F1292" s="55">
        <f t="shared" si="172"/>
        <v>3.4653465346534658</v>
      </c>
      <c r="G1292" s="54">
        <v>13</v>
      </c>
      <c r="H1292" s="55">
        <f t="shared" si="173"/>
        <v>3.201970443349754</v>
      </c>
      <c r="I1292" s="51"/>
    </row>
    <row r="1293" spans="1:9" ht="14.5" x14ac:dyDescent="0.35">
      <c r="A1293" s="64" t="s">
        <v>1116</v>
      </c>
      <c r="B1293" s="57" t="s">
        <v>1117</v>
      </c>
      <c r="C1293" s="56">
        <v>6</v>
      </c>
      <c r="D1293" s="55">
        <f t="shared" si="171"/>
        <v>1.1881188118811881</v>
      </c>
      <c r="E1293" s="52">
        <v>1</v>
      </c>
      <c r="F1293" s="55">
        <f t="shared" si="172"/>
        <v>0.49504950495049505</v>
      </c>
      <c r="G1293" s="54">
        <v>6</v>
      </c>
      <c r="H1293" s="55">
        <f t="shared" si="173"/>
        <v>1.4778325123152709</v>
      </c>
      <c r="I1293" s="51"/>
    </row>
    <row r="1294" spans="1:9" ht="14.5" x14ac:dyDescent="0.35">
      <c r="A1294" s="64" t="s">
        <v>1118</v>
      </c>
      <c r="B1294" s="57" t="s">
        <v>1119</v>
      </c>
      <c r="C1294" s="56">
        <v>2</v>
      </c>
      <c r="D1294" s="55">
        <f t="shared" si="171"/>
        <v>0.39603960396039606</v>
      </c>
      <c r="E1294" s="52">
        <v>3</v>
      </c>
      <c r="F1294" s="55">
        <f t="shared" si="172"/>
        <v>1.4851485148514851</v>
      </c>
      <c r="G1294" s="54">
        <v>0</v>
      </c>
      <c r="H1294" s="55">
        <f t="shared" si="173"/>
        <v>0</v>
      </c>
      <c r="I1294" s="51"/>
    </row>
    <row r="1295" spans="1:9" ht="14.5" x14ac:dyDescent="0.35">
      <c r="A1295" s="64" t="s">
        <v>1120</v>
      </c>
      <c r="B1295" s="57" t="s">
        <v>1121</v>
      </c>
      <c r="C1295" s="56">
        <v>16</v>
      </c>
      <c r="D1295" s="55">
        <f t="shared" si="171"/>
        <v>3.1683168316831685</v>
      </c>
      <c r="E1295" s="52">
        <v>9</v>
      </c>
      <c r="F1295" s="55">
        <f t="shared" si="172"/>
        <v>4.455445544554455</v>
      </c>
      <c r="G1295" s="54">
        <v>10</v>
      </c>
      <c r="H1295" s="55">
        <f t="shared" si="173"/>
        <v>2.4630541871921183</v>
      </c>
      <c r="I1295" s="51"/>
    </row>
    <row r="1296" spans="1:9" ht="14.5" x14ac:dyDescent="0.35">
      <c r="A1296" s="64" t="s">
        <v>1122</v>
      </c>
      <c r="B1296" s="57" t="s">
        <v>1123</v>
      </c>
      <c r="C1296" s="56">
        <v>1</v>
      </c>
      <c r="D1296" s="55">
        <f t="shared" si="171"/>
        <v>0.19801980198019803</v>
      </c>
      <c r="E1296" s="52">
        <v>2</v>
      </c>
      <c r="F1296" s="55">
        <f t="shared" si="172"/>
        <v>0.99009900990099009</v>
      </c>
      <c r="G1296" s="54">
        <v>1</v>
      </c>
      <c r="H1296" s="55">
        <f t="shared" si="173"/>
        <v>0.24630541871921183</v>
      </c>
      <c r="I1296" s="51"/>
    </row>
    <row r="1297" spans="1:9" ht="14" customHeight="1" x14ac:dyDescent="0.35">
      <c r="A1297" s="64" t="s">
        <v>1124</v>
      </c>
      <c r="B1297" s="58" t="s">
        <v>1125</v>
      </c>
      <c r="C1297" s="56">
        <v>1</v>
      </c>
      <c r="D1297" s="55">
        <f t="shared" si="171"/>
        <v>0.19801980198019803</v>
      </c>
      <c r="E1297" s="52">
        <v>3</v>
      </c>
      <c r="F1297" s="55">
        <f t="shared" si="172"/>
        <v>1.4851485148514851</v>
      </c>
      <c r="G1297" s="54">
        <v>1</v>
      </c>
      <c r="H1297" s="55">
        <f t="shared" si="173"/>
        <v>0.24630541871921183</v>
      </c>
      <c r="I1297" s="51"/>
    </row>
    <row r="1298" spans="1:9" ht="14.5" x14ac:dyDescent="0.35">
      <c r="A1298" s="64" t="s">
        <v>1126</v>
      </c>
      <c r="B1298" s="57" t="s">
        <v>1127</v>
      </c>
      <c r="C1298" s="56">
        <v>6</v>
      </c>
      <c r="D1298" s="55">
        <f t="shared" si="171"/>
        <v>1.1881188118811881</v>
      </c>
      <c r="E1298" s="52">
        <v>3</v>
      </c>
      <c r="F1298" s="55">
        <f t="shared" si="172"/>
        <v>1.4851485148514851</v>
      </c>
      <c r="G1298" s="54">
        <v>3</v>
      </c>
      <c r="H1298" s="55">
        <f t="shared" si="173"/>
        <v>0.73891625615763545</v>
      </c>
      <c r="I1298" s="51"/>
    </row>
    <row r="1299" spans="1:9" ht="14.5" x14ac:dyDescent="0.35">
      <c r="A1299" s="64" t="s">
        <v>1128</v>
      </c>
      <c r="B1299" s="57" t="s">
        <v>1129</v>
      </c>
      <c r="C1299" s="56">
        <v>4</v>
      </c>
      <c r="D1299" s="55">
        <f t="shared" si="171"/>
        <v>0.79207920792079212</v>
      </c>
      <c r="E1299" s="52">
        <v>2</v>
      </c>
      <c r="F1299" s="55">
        <f t="shared" si="172"/>
        <v>0.99009900990099009</v>
      </c>
      <c r="G1299" s="54">
        <v>4</v>
      </c>
      <c r="H1299" s="55">
        <f t="shared" si="173"/>
        <v>0.98522167487684731</v>
      </c>
      <c r="I1299" s="51"/>
    </row>
    <row r="1300" spans="1:9" ht="14.5" x14ac:dyDescent="0.35">
      <c r="A1300" s="64" t="s">
        <v>1130</v>
      </c>
      <c r="B1300" s="57" t="s">
        <v>1131</v>
      </c>
      <c r="C1300" s="56">
        <v>2</v>
      </c>
      <c r="D1300" s="55">
        <f t="shared" si="171"/>
        <v>0.39603960396039606</v>
      </c>
      <c r="E1300" s="52">
        <v>2</v>
      </c>
      <c r="F1300" s="55">
        <f t="shared" si="172"/>
        <v>0.99009900990099009</v>
      </c>
      <c r="G1300" s="54">
        <v>2</v>
      </c>
      <c r="H1300" s="55">
        <f t="shared" si="173"/>
        <v>0.49261083743842365</v>
      </c>
      <c r="I1300" s="51"/>
    </row>
    <row r="1301" spans="1:9" ht="14.5" x14ac:dyDescent="0.35">
      <c r="A1301" s="64" t="s">
        <v>1132</v>
      </c>
      <c r="B1301" s="57" t="s">
        <v>1133</v>
      </c>
      <c r="C1301" s="56">
        <v>3</v>
      </c>
      <c r="D1301" s="55">
        <f t="shared" si="171"/>
        <v>0.59405940594059403</v>
      </c>
      <c r="E1301" s="52">
        <v>0</v>
      </c>
      <c r="F1301" s="55">
        <f t="shared" si="172"/>
        <v>0</v>
      </c>
      <c r="G1301" s="54">
        <v>3</v>
      </c>
      <c r="H1301" s="55">
        <f t="shared" si="173"/>
        <v>0.73891625615763545</v>
      </c>
      <c r="I1301" s="51"/>
    </row>
    <row r="1302" spans="1:9" ht="14.5" x14ac:dyDescent="0.35">
      <c r="A1302" s="64" t="s">
        <v>1134</v>
      </c>
      <c r="B1302" s="57" t="s">
        <v>1135</v>
      </c>
      <c r="C1302" s="56">
        <v>6</v>
      </c>
      <c r="D1302" s="55">
        <f t="shared" si="171"/>
        <v>1.1881188118811881</v>
      </c>
      <c r="E1302" s="52">
        <v>0</v>
      </c>
      <c r="F1302" s="55">
        <f t="shared" si="172"/>
        <v>0</v>
      </c>
      <c r="G1302" s="54">
        <v>6</v>
      </c>
      <c r="H1302" s="55">
        <f t="shared" si="173"/>
        <v>1.4778325123152709</v>
      </c>
      <c r="I1302" s="51"/>
    </row>
    <row r="1303" spans="1:9" ht="14.5" x14ac:dyDescent="0.35">
      <c r="A1303" s="64" t="s">
        <v>1136</v>
      </c>
      <c r="B1303" s="57" t="s">
        <v>1137</v>
      </c>
      <c r="C1303" s="56">
        <v>7</v>
      </c>
      <c r="D1303" s="55">
        <f t="shared" ref="D1303:D1348" si="174">C1303/505*100</f>
        <v>1.3861386138613863</v>
      </c>
      <c r="E1303" s="52">
        <v>0</v>
      </c>
      <c r="F1303" s="55">
        <f t="shared" ref="F1303:F1348" si="175">E1303/202*100</f>
        <v>0</v>
      </c>
      <c r="G1303" s="54">
        <v>7</v>
      </c>
      <c r="H1303" s="55">
        <f t="shared" ref="H1303:H1348" si="176">G1303/406*100</f>
        <v>1.7241379310344827</v>
      </c>
      <c r="I1303" s="51"/>
    </row>
    <row r="1304" spans="1:9" ht="14.5" x14ac:dyDescent="0.35">
      <c r="A1304" s="64" t="s">
        <v>1138</v>
      </c>
      <c r="B1304" s="57" t="s">
        <v>1139</v>
      </c>
      <c r="C1304" s="56">
        <v>2</v>
      </c>
      <c r="D1304" s="55">
        <f t="shared" si="174"/>
        <v>0.39603960396039606</v>
      </c>
      <c r="E1304" s="52">
        <v>0</v>
      </c>
      <c r="F1304" s="55">
        <f t="shared" si="175"/>
        <v>0</v>
      </c>
      <c r="G1304" s="54">
        <v>2</v>
      </c>
      <c r="H1304" s="55">
        <f t="shared" si="176"/>
        <v>0.49261083743842365</v>
      </c>
      <c r="I1304" s="51"/>
    </row>
    <row r="1305" spans="1:9" ht="14.5" x14ac:dyDescent="0.35">
      <c r="A1305" s="64" t="s">
        <v>1140</v>
      </c>
      <c r="B1305" s="57" t="s">
        <v>1141</v>
      </c>
      <c r="C1305" s="56">
        <v>4</v>
      </c>
      <c r="D1305" s="55">
        <f t="shared" si="174"/>
        <v>0.79207920792079212</v>
      </c>
      <c r="E1305" s="52">
        <v>0</v>
      </c>
      <c r="F1305" s="55">
        <f t="shared" si="175"/>
        <v>0</v>
      </c>
      <c r="G1305" s="54">
        <v>4</v>
      </c>
      <c r="H1305" s="55">
        <f t="shared" si="176"/>
        <v>0.98522167487684731</v>
      </c>
      <c r="I1305" s="51"/>
    </row>
    <row r="1306" spans="1:9" ht="14.5" x14ac:dyDescent="0.35">
      <c r="A1306" s="64" t="s">
        <v>1142</v>
      </c>
      <c r="B1306" s="57" t="s">
        <v>1143</v>
      </c>
      <c r="C1306" s="56">
        <v>2</v>
      </c>
      <c r="D1306" s="55">
        <f t="shared" si="174"/>
        <v>0.39603960396039606</v>
      </c>
      <c r="E1306" s="52">
        <v>1</v>
      </c>
      <c r="F1306" s="55">
        <f t="shared" si="175"/>
        <v>0.49504950495049505</v>
      </c>
      <c r="G1306" s="54">
        <v>2</v>
      </c>
      <c r="H1306" s="55">
        <f t="shared" si="176"/>
        <v>0.49261083743842365</v>
      </c>
      <c r="I1306" s="51"/>
    </row>
    <row r="1307" spans="1:9" ht="14.5" x14ac:dyDescent="0.35">
      <c r="A1307" s="64" t="s">
        <v>1144</v>
      </c>
      <c r="B1307" s="57" t="s">
        <v>1145</v>
      </c>
      <c r="C1307" s="56">
        <v>1</v>
      </c>
      <c r="D1307" s="55">
        <f t="shared" si="174"/>
        <v>0.19801980198019803</v>
      </c>
      <c r="E1307" s="52">
        <v>1</v>
      </c>
      <c r="F1307" s="55">
        <f t="shared" si="175"/>
        <v>0.49504950495049505</v>
      </c>
      <c r="G1307" s="54">
        <v>1</v>
      </c>
      <c r="H1307" s="55">
        <f t="shared" si="176"/>
        <v>0.24630541871921183</v>
      </c>
      <c r="I1307" s="51"/>
    </row>
    <row r="1308" spans="1:9" ht="14.5" x14ac:dyDescent="0.35">
      <c r="A1308" s="64" t="s">
        <v>1146</v>
      </c>
      <c r="B1308" s="57" t="s">
        <v>1147</v>
      </c>
      <c r="C1308" s="56">
        <v>3</v>
      </c>
      <c r="D1308" s="55">
        <f t="shared" si="174"/>
        <v>0.59405940594059403</v>
      </c>
      <c r="E1308" s="52">
        <v>0</v>
      </c>
      <c r="F1308" s="55">
        <f t="shared" si="175"/>
        <v>0</v>
      </c>
      <c r="G1308" s="54">
        <v>3</v>
      </c>
      <c r="H1308" s="55">
        <f t="shared" si="176"/>
        <v>0.73891625615763545</v>
      </c>
      <c r="I1308" s="51"/>
    </row>
    <row r="1309" spans="1:9" ht="14.5" x14ac:dyDescent="0.35">
      <c r="A1309" s="64" t="s">
        <v>1148</v>
      </c>
      <c r="B1309" s="57" t="s">
        <v>1149</v>
      </c>
      <c r="C1309" s="56">
        <v>2</v>
      </c>
      <c r="D1309" s="55">
        <f t="shared" si="174"/>
        <v>0.39603960396039606</v>
      </c>
      <c r="E1309" s="52">
        <v>0</v>
      </c>
      <c r="F1309" s="55">
        <f t="shared" si="175"/>
        <v>0</v>
      </c>
      <c r="G1309" s="54">
        <v>2</v>
      </c>
      <c r="H1309" s="55">
        <f t="shared" si="176"/>
        <v>0.49261083743842365</v>
      </c>
      <c r="I1309" s="51"/>
    </row>
    <row r="1310" spans="1:9" ht="14.5" x14ac:dyDescent="0.35">
      <c r="A1310" s="64" t="s">
        <v>1150</v>
      </c>
      <c r="B1310" s="57" t="s">
        <v>1151</v>
      </c>
      <c r="C1310" s="56">
        <v>1</v>
      </c>
      <c r="D1310" s="55">
        <f t="shared" si="174"/>
        <v>0.19801980198019803</v>
      </c>
      <c r="E1310" s="52">
        <v>0</v>
      </c>
      <c r="F1310" s="55">
        <f t="shared" si="175"/>
        <v>0</v>
      </c>
      <c r="G1310" s="54">
        <v>1</v>
      </c>
      <c r="H1310" s="55">
        <f t="shared" si="176"/>
        <v>0.24630541871921183</v>
      </c>
      <c r="I1310" s="51"/>
    </row>
    <row r="1311" spans="1:9" ht="14.5" x14ac:dyDescent="0.35">
      <c r="A1311" s="64" t="s">
        <v>1152</v>
      </c>
      <c r="B1311" s="57" t="s">
        <v>1153</v>
      </c>
      <c r="C1311" s="56">
        <v>2</v>
      </c>
      <c r="D1311" s="55">
        <f t="shared" si="174"/>
        <v>0.39603960396039606</v>
      </c>
      <c r="E1311" s="52">
        <v>0</v>
      </c>
      <c r="F1311" s="55">
        <f t="shared" si="175"/>
        <v>0</v>
      </c>
      <c r="G1311" s="54">
        <v>2</v>
      </c>
      <c r="H1311" s="55">
        <f t="shared" si="176"/>
        <v>0.49261083743842365</v>
      </c>
      <c r="I1311" s="51"/>
    </row>
    <row r="1312" spans="1:9" ht="14.5" x14ac:dyDescent="0.35">
      <c r="A1312" s="64" t="s">
        <v>1154</v>
      </c>
      <c r="B1312" s="57" t="s">
        <v>1155</v>
      </c>
      <c r="C1312" s="56">
        <v>3</v>
      </c>
      <c r="D1312" s="55">
        <f t="shared" si="174"/>
        <v>0.59405940594059403</v>
      </c>
      <c r="E1312" s="52">
        <v>1</v>
      </c>
      <c r="F1312" s="55">
        <f t="shared" si="175"/>
        <v>0.49504950495049505</v>
      </c>
      <c r="G1312" s="54">
        <v>2</v>
      </c>
      <c r="H1312" s="55">
        <f t="shared" si="176"/>
        <v>0.49261083743842365</v>
      </c>
      <c r="I1312" s="51"/>
    </row>
    <row r="1313" spans="1:9" ht="14.5" x14ac:dyDescent="0.35">
      <c r="A1313" s="64" t="s">
        <v>1156</v>
      </c>
      <c r="B1313" s="57" t="s">
        <v>1157</v>
      </c>
      <c r="C1313" s="56">
        <v>7</v>
      </c>
      <c r="D1313" s="55">
        <f t="shared" si="174"/>
        <v>1.3861386138613863</v>
      </c>
      <c r="E1313" s="52">
        <v>2</v>
      </c>
      <c r="F1313" s="55">
        <f t="shared" si="175"/>
        <v>0.99009900990099009</v>
      </c>
      <c r="G1313" s="54">
        <v>7</v>
      </c>
      <c r="H1313" s="55">
        <f t="shared" si="176"/>
        <v>1.7241379310344827</v>
      </c>
      <c r="I1313" s="51"/>
    </row>
    <row r="1314" spans="1:9" ht="14.5" x14ac:dyDescent="0.35">
      <c r="A1314" s="64" t="s">
        <v>1158</v>
      </c>
      <c r="B1314" s="57" t="s">
        <v>1159</v>
      </c>
      <c r="C1314" s="56">
        <v>10</v>
      </c>
      <c r="D1314" s="55">
        <f t="shared" si="174"/>
        <v>1.9801980198019802</v>
      </c>
      <c r="E1314" s="52">
        <v>4</v>
      </c>
      <c r="F1314" s="55">
        <f t="shared" si="175"/>
        <v>1.9801980198019802</v>
      </c>
      <c r="G1314" s="54">
        <v>9</v>
      </c>
      <c r="H1314" s="55">
        <f t="shared" si="176"/>
        <v>2.2167487684729066</v>
      </c>
      <c r="I1314" s="51"/>
    </row>
    <row r="1315" spans="1:9" ht="14.5" x14ac:dyDescent="0.35">
      <c r="A1315" s="64" t="s">
        <v>1160</v>
      </c>
      <c r="B1315" s="58" t="s">
        <v>1161</v>
      </c>
      <c r="C1315" s="56">
        <v>3</v>
      </c>
      <c r="D1315" s="55">
        <f t="shared" si="174"/>
        <v>0.59405940594059403</v>
      </c>
      <c r="E1315" s="52">
        <v>0</v>
      </c>
      <c r="F1315" s="55">
        <f t="shared" si="175"/>
        <v>0</v>
      </c>
      <c r="G1315" s="54">
        <v>3</v>
      </c>
      <c r="H1315" s="55">
        <f t="shared" si="176"/>
        <v>0.73891625615763545</v>
      </c>
      <c r="I1315" s="51"/>
    </row>
    <row r="1316" spans="1:9" ht="14.5" x14ac:dyDescent="0.35">
      <c r="A1316" s="64" t="s">
        <v>1162</v>
      </c>
      <c r="B1316" s="57" t="s">
        <v>1163</v>
      </c>
      <c r="C1316" s="56">
        <v>1</v>
      </c>
      <c r="D1316" s="55">
        <f t="shared" si="174"/>
        <v>0.19801980198019803</v>
      </c>
      <c r="E1316" s="52">
        <v>0</v>
      </c>
      <c r="F1316" s="55">
        <f t="shared" si="175"/>
        <v>0</v>
      </c>
      <c r="G1316" s="54">
        <v>1</v>
      </c>
      <c r="H1316" s="55">
        <f t="shared" si="176"/>
        <v>0.24630541871921183</v>
      </c>
      <c r="I1316" s="51"/>
    </row>
    <row r="1317" spans="1:9" ht="14.5" x14ac:dyDescent="0.35">
      <c r="A1317" s="64" t="s">
        <v>1164</v>
      </c>
      <c r="B1317" s="57" t="s">
        <v>1165</v>
      </c>
      <c r="C1317" s="56">
        <v>3</v>
      </c>
      <c r="D1317" s="55">
        <f t="shared" si="174"/>
        <v>0.59405940594059403</v>
      </c>
      <c r="E1317" s="52">
        <v>1</v>
      </c>
      <c r="F1317" s="55">
        <f t="shared" si="175"/>
        <v>0.49504950495049505</v>
      </c>
      <c r="G1317" s="54">
        <v>2</v>
      </c>
      <c r="H1317" s="55">
        <f t="shared" si="176"/>
        <v>0.49261083743842365</v>
      </c>
      <c r="I1317" s="51"/>
    </row>
    <row r="1318" spans="1:9" ht="14.5" x14ac:dyDescent="0.35">
      <c r="A1318" s="64" t="s">
        <v>1166</v>
      </c>
      <c r="B1318" s="57" t="s">
        <v>1167</v>
      </c>
      <c r="C1318" s="56">
        <v>3</v>
      </c>
      <c r="D1318" s="55">
        <f t="shared" si="174"/>
        <v>0.59405940594059403</v>
      </c>
      <c r="E1318" s="52">
        <v>0</v>
      </c>
      <c r="F1318" s="55">
        <f t="shared" si="175"/>
        <v>0</v>
      </c>
      <c r="G1318" s="54">
        <v>3</v>
      </c>
      <c r="H1318" s="55">
        <f t="shared" si="176"/>
        <v>0.73891625615763545</v>
      </c>
      <c r="I1318" s="51"/>
    </row>
    <row r="1319" spans="1:9" ht="14.5" x14ac:dyDescent="0.35">
      <c r="A1319" s="64" t="s">
        <v>1168</v>
      </c>
      <c r="B1319" s="57" t="s">
        <v>1169</v>
      </c>
      <c r="C1319" s="56">
        <v>1</v>
      </c>
      <c r="D1319" s="55">
        <f t="shared" si="174"/>
        <v>0.19801980198019803</v>
      </c>
      <c r="E1319" s="52">
        <v>1</v>
      </c>
      <c r="F1319" s="55">
        <f t="shared" si="175"/>
        <v>0.49504950495049505</v>
      </c>
      <c r="G1319" s="54">
        <v>1</v>
      </c>
      <c r="H1319" s="55">
        <f t="shared" si="176"/>
        <v>0.24630541871921183</v>
      </c>
      <c r="I1319" s="51"/>
    </row>
    <row r="1320" spans="1:9" ht="14.5" x14ac:dyDescent="0.35">
      <c r="A1320" s="64" t="s">
        <v>1170</v>
      </c>
      <c r="B1320" s="57" t="s">
        <v>1171</v>
      </c>
      <c r="C1320" s="56">
        <v>3</v>
      </c>
      <c r="D1320" s="55">
        <f t="shared" si="174"/>
        <v>0.59405940594059403</v>
      </c>
      <c r="E1320" s="52">
        <v>0</v>
      </c>
      <c r="F1320" s="55">
        <f t="shared" si="175"/>
        <v>0</v>
      </c>
      <c r="G1320" s="54">
        <v>3</v>
      </c>
      <c r="H1320" s="55">
        <f t="shared" si="176"/>
        <v>0.73891625615763545</v>
      </c>
      <c r="I1320" s="51"/>
    </row>
    <row r="1321" spans="1:9" ht="14.5" x14ac:dyDescent="0.35">
      <c r="A1321" s="64" t="s">
        <v>1172</v>
      </c>
      <c r="B1321" s="57" t="s">
        <v>1173</v>
      </c>
      <c r="C1321" s="56">
        <v>8</v>
      </c>
      <c r="D1321" s="55">
        <f t="shared" si="174"/>
        <v>1.5841584158415842</v>
      </c>
      <c r="E1321" s="52">
        <v>10</v>
      </c>
      <c r="F1321" s="55">
        <f t="shared" si="175"/>
        <v>4.9504950495049505</v>
      </c>
      <c r="G1321" s="54">
        <v>4</v>
      </c>
      <c r="H1321" s="55">
        <f t="shared" si="176"/>
        <v>0.98522167487684731</v>
      </c>
      <c r="I1321" s="51"/>
    </row>
    <row r="1322" spans="1:9" ht="14.5" x14ac:dyDescent="0.35">
      <c r="A1322" s="64" t="s">
        <v>1174</v>
      </c>
      <c r="B1322" s="58" t="s">
        <v>1175</v>
      </c>
      <c r="C1322" s="56">
        <v>3</v>
      </c>
      <c r="D1322" s="55">
        <f t="shared" si="174"/>
        <v>0.59405940594059403</v>
      </c>
      <c r="E1322" s="52">
        <v>1</v>
      </c>
      <c r="F1322" s="55">
        <f t="shared" si="175"/>
        <v>0.49504950495049505</v>
      </c>
      <c r="G1322" s="54">
        <v>2</v>
      </c>
      <c r="H1322" s="55">
        <f t="shared" si="176"/>
        <v>0.49261083743842365</v>
      </c>
      <c r="I1322" s="51"/>
    </row>
    <row r="1323" spans="1:9" ht="14.5" x14ac:dyDescent="0.35">
      <c r="A1323" s="64" t="s">
        <v>1176</v>
      </c>
      <c r="B1323" s="57" t="s">
        <v>1177</v>
      </c>
      <c r="C1323" s="56">
        <v>9</v>
      </c>
      <c r="D1323" s="55">
        <f t="shared" si="174"/>
        <v>1.782178217821782</v>
      </c>
      <c r="E1323" s="52">
        <v>4</v>
      </c>
      <c r="F1323" s="55">
        <f t="shared" si="175"/>
        <v>1.9801980198019802</v>
      </c>
      <c r="G1323" s="54">
        <v>5</v>
      </c>
      <c r="H1323" s="55">
        <f t="shared" si="176"/>
        <v>1.2315270935960592</v>
      </c>
      <c r="I1323" s="51"/>
    </row>
    <row r="1324" spans="1:9" ht="14.5" x14ac:dyDescent="0.35">
      <c r="A1324" s="64" t="s">
        <v>1178</v>
      </c>
      <c r="B1324" s="57" t="s">
        <v>1179</v>
      </c>
      <c r="C1324" s="56">
        <v>1</v>
      </c>
      <c r="D1324" s="55">
        <f t="shared" si="174"/>
        <v>0.19801980198019803</v>
      </c>
      <c r="E1324" s="52">
        <v>2</v>
      </c>
      <c r="F1324" s="55">
        <f t="shared" si="175"/>
        <v>0.99009900990099009</v>
      </c>
      <c r="G1324" s="54">
        <v>0</v>
      </c>
      <c r="H1324" s="55">
        <f t="shared" si="176"/>
        <v>0</v>
      </c>
      <c r="I1324" s="51"/>
    </row>
    <row r="1325" spans="1:9" ht="14.5" x14ac:dyDescent="0.35">
      <c r="A1325" s="64" t="s">
        <v>1180</v>
      </c>
      <c r="B1325" s="57" t="s">
        <v>1181</v>
      </c>
      <c r="C1325" s="56">
        <v>2</v>
      </c>
      <c r="D1325" s="55">
        <f t="shared" si="174"/>
        <v>0.39603960396039606</v>
      </c>
      <c r="E1325" s="52">
        <v>1</v>
      </c>
      <c r="F1325" s="55">
        <f t="shared" si="175"/>
        <v>0.49504950495049505</v>
      </c>
      <c r="G1325" s="54">
        <v>2</v>
      </c>
      <c r="H1325" s="55">
        <f t="shared" si="176"/>
        <v>0.49261083743842365</v>
      </c>
      <c r="I1325" s="51"/>
    </row>
    <row r="1326" spans="1:9" ht="14.5" x14ac:dyDescent="0.35">
      <c r="A1326" s="64" t="s">
        <v>1182</v>
      </c>
      <c r="B1326" s="57" t="s">
        <v>1183</v>
      </c>
      <c r="C1326" s="56">
        <v>32</v>
      </c>
      <c r="D1326" s="55">
        <f t="shared" si="174"/>
        <v>6.3366336633663369</v>
      </c>
      <c r="E1326" s="52">
        <v>42</v>
      </c>
      <c r="F1326" s="55">
        <f t="shared" si="175"/>
        <v>20.792079207920793</v>
      </c>
      <c r="G1326" s="54">
        <v>17</v>
      </c>
      <c r="H1326" s="55">
        <f t="shared" si="176"/>
        <v>4.1871921182266005</v>
      </c>
      <c r="I1326" s="51"/>
    </row>
    <row r="1327" spans="1:9" ht="14.5" x14ac:dyDescent="0.35">
      <c r="A1327" s="64" t="s">
        <v>1184</v>
      </c>
      <c r="B1327" s="57" t="s">
        <v>1185</v>
      </c>
      <c r="C1327" s="56">
        <v>8</v>
      </c>
      <c r="D1327" s="55">
        <f t="shared" si="174"/>
        <v>1.5841584158415842</v>
      </c>
      <c r="E1327" s="52">
        <v>4</v>
      </c>
      <c r="F1327" s="55">
        <f t="shared" si="175"/>
        <v>1.9801980198019802</v>
      </c>
      <c r="G1327" s="54">
        <v>7</v>
      </c>
      <c r="H1327" s="55">
        <f t="shared" si="176"/>
        <v>1.7241379310344827</v>
      </c>
      <c r="I1327" s="51"/>
    </row>
    <row r="1328" spans="1:9" ht="14.5" x14ac:dyDescent="0.35">
      <c r="A1328" s="64" t="s">
        <v>1186</v>
      </c>
      <c r="B1328" s="57" t="s">
        <v>1187</v>
      </c>
      <c r="C1328" s="56">
        <v>0</v>
      </c>
      <c r="D1328" s="55">
        <f t="shared" si="174"/>
        <v>0</v>
      </c>
      <c r="E1328" s="52">
        <v>2</v>
      </c>
      <c r="F1328" s="55">
        <f t="shared" si="175"/>
        <v>0.99009900990099009</v>
      </c>
      <c r="G1328" s="54">
        <v>0</v>
      </c>
      <c r="H1328" s="55">
        <f t="shared" si="176"/>
        <v>0</v>
      </c>
      <c r="I1328" s="51"/>
    </row>
    <row r="1329" spans="1:9" ht="14.5" x14ac:dyDescent="0.35">
      <c r="A1329" s="64" t="s">
        <v>1188</v>
      </c>
      <c r="B1329" s="57" t="s">
        <v>1189</v>
      </c>
      <c r="C1329" s="56">
        <v>4</v>
      </c>
      <c r="D1329" s="55">
        <f t="shared" si="174"/>
        <v>0.79207920792079212</v>
      </c>
      <c r="E1329" s="52">
        <v>1</v>
      </c>
      <c r="F1329" s="55">
        <f t="shared" si="175"/>
        <v>0.49504950495049505</v>
      </c>
      <c r="G1329" s="54">
        <v>3</v>
      </c>
      <c r="H1329" s="55">
        <f t="shared" si="176"/>
        <v>0.73891625615763545</v>
      </c>
      <c r="I1329" s="51"/>
    </row>
    <row r="1330" spans="1:9" ht="14.5" x14ac:dyDescent="0.35">
      <c r="A1330" s="64" t="s">
        <v>1190</v>
      </c>
      <c r="B1330" s="57" t="s">
        <v>1191</v>
      </c>
      <c r="C1330" s="56">
        <v>8</v>
      </c>
      <c r="D1330" s="55">
        <f t="shared" si="174"/>
        <v>1.5841584158415842</v>
      </c>
      <c r="E1330" s="52">
        <v>6</v>
      </c>
      <c r="F1330" s="55">
        <f t="shared" si="175"/>
        <v>2.9702970297029703</v>
      </c>
      <c r="G1330" s="54">
        <v>5</v>
      </c>
      <c r="H1330" s="55">
        <f t="shared" si="176"/>
        <v>1.2315270935960592</v>
      </c>
      <c r="I1330" s="51"/>
    </row>
    <row r="1331" spans="1:9" ht="14.5" x14ac:dyDescent="0.35">
      <c r="A1331" s="64" t="s">
        <v>1192</v>
      </c>
      <c r="B1331" s="57" t="s">
        <v>1193</v>
      </c>
      <c r="C1331" s="56">
        <v>1</v>
      </c>
      <c r="D1331" s="55">
        <f t="shared" si="174"/>
        <v>0.19801980198019803</v>
      </c>
      <c r="E1331" s="52">
        <v>2</v>
      </c>
      <c r="F1331" s="55">
        <f t="shared" si="175"/>
        <v>0.99009900990099009</v>
      </c>
      <c r="G1331" s="54">
        <v>0</v>
      </c>
      <c r="H1331" s="55">
        <f t="shared" si="176"/>
        <v>0</v>
      </c>
      <c r="I1331" s="51"/>
    </row>
    <row r="1332" spans="1:9" ht="14.5" x14ac:dyDescent="0.35">
      <c r="A1332" s="64" t="s">
        <v>1194</v>
      </c>
      <c r="B1332" s="57" t="s">
        <v>1195</v>
      </c>
      <c r="C1332" s="56">
        <v>2</v>
      </c>
      <c r="D1332" s="55">
        <f t="shared" si="174"/>
        <v>0.39603960396039606</v>
      </c>
      <c r="E1332" s="52">
        <v>0</v>
      </c>
      <c r="F1332" s="55">
        <f t="shared" si="175"/>
        <v>0</v>
      </c>
      <c r="G1332" s="54">
        <v>2</v>
      </c>
      <c r="H1332" s="55">
        <f t="shared" si="176"/>
        <v>0.49261083743842365</v>
      </c>
      <c r="I1332" s="51"/>
    </row>
    <row r="1333" spans="1:9" ht="14.5" x14ac:dyDescent="0.35">
      <c r="A1333" s="64" t="s">
        <v>1196</v>
      </c>
      <c r="B1333" s="57" t="s">
        <v>1197</v>
      </c>
      <c r="C1333" s="56">
        <v>1</v>
      </c>
      <c r="D1333" s="55">
        <f t="shared" si="174"/>
        <v>0.19801980198019803</v>
      </c>
      <c r="E1333" s="52">
        <v>0</v>
      </c>
      <c r="F1333" s="55">
        <f t="shared" si="175"/>
        <v>0</v>
      </c>
      <c r="G1333" s="54">
        <v>1</v>
      </c>
      <c r="H1333" s="55">
        <f t="shared" si="176"/>
        <v>0.24630541871921183</v>
      </c>
      <c r="I1333" s="51"/>
    </row>
    <row r="1334" spans="1:9" ht="14.5" x14ac:dyDescent="0.35">
      <c r="A1334" s="64" t="s">
        <v>1198</v>
      </c>
      <c r="B1334" s="57" t="s">
        <v>1199</v>
      </c>
      <c r="C1334" s="56">
        <v>1</v>
      </c>
      <c r="D1334" s="55">
        <f t="shared" si="174"/>
        <v>0.19801980198019803</v>
      </c>
      <c r="E1334" s="52">
        <v>0</v>
      </c>
      <c r="F1334" s="55">
        <f t="shared" si="175"/>
        <v>0</v>
      </c>
      <c r="G1334" s="54">
        <v>1</v>
      </c>
      <c r="H1334" s="55">
        <f t="shared" si="176"/>
        <v>0.24630541871921183</v>
      </c>
      <c r="I1334" s="51"/>
    </row>
    <row r="1335" spans="1:9" ht="14.5" x14ac:dyDescent="0.35">
      <c r="A1335" s="64" t="s">
        <v>1200</v>
      </c>
      <c r="B1335" s="57" t="s">
        <v>1201</v>
      </c>
      <c r="C1335" s="56">
        <v>8</v>
      </c>
      <c r="D1335" s="55">
        <f t="shared" si="174"/>
        <v>1.5841584158415842</v>
      </c>
      <c r="E1335" s="52">
        <v>1</v>
      </c>
      <c r="F1335" s="55">
        <f t="shared" si="175"/>
        <v>0.49504950495049505</v>
      </c>
      <c r="G1335" s="54">
        <v>7</v>
      </c>
      <c r="H1335" s="55">
        <f t="shared" si="176"/>
        <v>1.7241379310344827</v>
      </c>
      <c r="I1335" s="51"/>
    </row>
    <row r="1336" spans="1:9" ht="14.5" x14ac:dyDescent="0.35">
      <c r="A1336" s="64" t="s">
        <v>1202</v>
      </c>
      <c r="B1336" s="57" t="s">
        <v>1203</v>
      </c>
      <c r="C1336" s="56">
        <v>1</v>
      </c>
      <c r="D1336" s="55">
        <f t="shared" si="174"/>
        <v>0.19801980198019803</v>
      </c>
      <c r="E1336" s="52">
        <v>0</v>
      </c>
      <c r="F1336" s="55">
        <f t="shared" si="175"/>
        <v>0</v>
      </c>
      <c r="G1336" s="54">
        <v>1</v>
      </c>
      <c r="H1336" s="55">
        <f t="shared" si="176"/>
        <v>0.24630541871921183</v>
      </c>
    </row>
    <row r="1337" spans="1:9" ht="14.5" x14ac:dyDescent="0.35">
      <c r="A1337" s="64" t="s">
        <v>1204</v>
      </c>
      <c r="B1337" s="57" t="s">
        <v>1205</v>
      </c>
      <c r="C1337" s="56">
        <v>4</v>
      </c>
      <c r="D1337" s="55">
        <f t="shared" si="174"/>
        <v>0.79207920792079212</v>
      </c>
      <c r="E1337" s="52">
        <v>1</v>
      </c>
      <c r="F1337" s="55">
        <f t="shared" si="175"/>
        <v>0.49504950495049505</v>
      </c>
      <c r="G1337" s="54">
        <v>3</v>
      </c>
      <c r="H1337" s="55">
        <f t="shared" si="176"/>
        <v>0.73891625615763545</v>
      </c>
    </row>
    <row r="1338" spans="1:9" ht="14.5" x14ac:dyDescent="0.35">
      <c r="A1338" s="64" t="s">
        <v>1206</v>
      </c>
      <c r="B1338" s="57" t="s">
        <v>1207</v>
      </c>
      <c r="C1338" s="56">
        <v>6</v>
      </c>
      <c r="D1338" s="55">
        <f t="shared" si="174"/>
        <v>1.1881188118811881</v>
      </c>
      <c r="E1338" s="52">
        <v>1</v>
      </c>
      <c r="F1338" s="55">
        <f t="shared" si="175"/>
        <v>0.49504950495049505</v>
      </c>
      <c r="G1338" s="54">
        <v>5</v>
      </c>
      <c r="H1338" s="55">
        <f t="shared" si="176"/>
        <v>1.2315270935960592</v>
      </c>
    </row>
    <row r="1339" spans="1:9" ht="14.5" x14ac:dyDescent="0.35">
      <c r="A1339" s="64" t="s">
        <v>1208</v>
      </c>
      <c r="B1339" s="57" t="s">
        <v>1209</v>
      </c>
      <c r="C1339" s="56">
        <v>5</v>
      </c>
      <c r="D1339" s="55">
        <f t="shared" si="174"/>
        <v>0.99009900990099009</v>
      </c>
      <c r="E1339" s="52">
        <v>0</v>
      </c>
      <c r="F1339" s="55">
        <f t="shared" si="175"/>
        <v>0</v>
      </c>
      <c r="G1339" s="54">
        <v>5</v>
      </c>
      <c r="H1339" s="55">
        <f t="shared" si="176"/>
        <v>1.2315270935960592</v>
      </c>
    </row>
    <row r="1340" spans="1:9" ht="14.5" x14ac:dyDescent="0.35">
      <c r="A1340" s="64" t="s">
        <v>1210</v>
      </c>
      <c r="B1340" s="57" t="s">
        <v>1211</v>
      </c>
      <c r="C1340" s="56">
        <v>1</v>
      </c>
      <c r="D1340" s="55">
        <f t="shared" si="174"/>
        <v>0.19801980198019803</v>
      </c>
      <c r="E1340" s="52">
        <v>0</v>
      </c>
      <c r="F1340" s="55">
        <f t="shared" si="175"/>
        <v>0</v>
      </c>
      <c r="G1340" s="54">
        <v>1</v>
      </c>
      <c r="H1340" s="55">
        <f t="shared" si="176"/>
        <v>0.24630541871921183</v>
      </c>
    </row>
    <row r="1341" spans="1:9" ht="14.5" x14ac:dyDescent="0.35">
      <c r="A1341" s="64" t="s">
        <v>1212</v>
      </c>
      <c r="B1341" s="57" t="s">
        <v>1213</v>
      </c>
      <c r="C1341" s="56">
        <v>1</v>
      </c>
      <c r="D1341" s="55">
        <f t="shared" si="174"/>
        <v>0.19801980198019803</v>
      </c>
      <c r="E1341" s="52">
        <v>0</v>
      </c>
      <c r="F1341" s="55">
        <f t="shared" si="175"/>
        <v>0</v>
      </c>
      <c r="G1341" s="54">
        <v>1</v>
      </c>
      <c r="H1341" s="55">
        <f t="shared" si="176"/>
        <v>0.24630541871921183</v>
      </c>
    </row>
    <row r="1342" spans="1:9" ht="14.5" x14ac:dyDescent="0.35">
      <c r="A1342" s="64" t="s">
        <v>1214</v>
      </c>
      <c r="B1342" s="57" t="s">
        <v>1215</v>
      </c>
      <c r="C1342" s="56">
        <v>1</v>
      </c>
      <c r="D1342" s="55">
        <f t="shared" si="174"/>
        <v>0.19801980198019803</v>
      </c>
      <c r="E1342" s="52">
        <v>0</v>
      </c>
      <c r="F1342" s="55">
        <f t="shared" si="175"/>
        <v>0</v>
      </c>
      <c r="G1342" s="54">
        <v>1</v>
      </c>
      <c r="H1342" s="55">
        <f t="shared" si="176"/>
        <v>0.24630541871921183</v>
      </c>
    </row>
    <row r="1343" spans="1:9" ht="14.5" x14ac:dyDescent="0.35">
      <c r="A1343" s="64" t="s">
        <v>1216</v>
      </c>
      <c r="B1343" s="57" t="s">
        <v>1217</v>
      </c>
      <c r="C1343" s="56">
        <v>6</v>
      </c>
      <c r="D1343" s="55">
        <f t="shared" si="174"/>
        <v>1.1881188118811881</v>
      </c>
      <c r="E1343" s="52">
        <v>1</v>
      </c>
      <c r="F1343" s="55">
        <f t="shared" si="175"/>
        <v>0.49504950495049505</v>
      </c>
      <c r="G1343" s="54">
        <v>5</v>
      </c>
      <c r="H1343" s="55">
        <f t="shared" si="176"/>
        <v>1.2315270935960592</v>
      </c>
    </row>
    <row r="1344" spans="1:9" ht="14.5" x14ac:dyDescent="0.35">
      <c r="A1344" s="64" t="s">
        <v>1218</v>
      </c>
      <c r="B1344" s="57" t="s">
        <v>1219</v>
      </c>
      <c r="C1344" s="56">
        <v>2</v>
      </c>
      <c r="D1344" s="55">
        <f t="shared" si="174"/>
        <v>0.39603960396039606</v>
      </c>
      <c r="E1344" s="52">
        <v>0</v>
      </c>
      <c r="F1344" s="55">
        <f t="shared" si="175"/>
        <v>0</v>
      </c>
      <c r="G1344" s="54">
        <v>2</v>
      </c>
      <c r="H1344" s="55">
        <f t="shared" si="176"/>
        <v>0.49261083743842365</v>
      </c>
    </row>
    <row r="1345" spans="1:9" ht="14.5" x14ac:dyDescent="0.35">
      <c r="A1345" s="64" t="s">
        <v>1220</v>
      </c>
      <c r="B1345" s="57" t="s">
        <v>1221</v>
      </c>
      <c r="C1345" s="56">
        <v>6</v>
      </c>
      <c r="D1345" s="55">
        <f t="shared" si="174"/>
        <v>1.1881188118811881</v>
      </c>
      <c r="E1345" s="52">
        <v>1</v>
      </c>
      <c r="F1345" s="55">
        <f t="shared" si="175"/>
        <v>0.49504950495049505</v>
      </c>
      <c r="G1345" s="54">
        <v>6</v>
      </c>
      <c r="H1345" s="55">
        <f t="shared" si="176"/>
        <v>1.4778325123152709</v>
      </c>
    </row>
    <row r="1346" spans="1:9" ht="14.5" x14ac:dyDescent="0.35">
      <c r="A1346" s="64" t="s">
        <v>1222</v>
      </c>
      <c r="B1346" s="57" t="s">
        <v>1223</v>
      </c>
      <c r="C1346" s="56">
        <v>3</v>
      </c>
      <c r="D1346" s="55">
        <f t="shared" si="174"/>
        <v>0.59405940594059403</v>
      </c>
      <c r="E1346" s="52">
        <v>0</v>
      </c>
      <c r="F1346" s="55">
        <f t="shared" si="175"/>
        <v>0</v>
      </c>
      <c r="G1346" s="54">
        <v>3</v>
      </c>
      <c r="H1346" s="55">
        <f t="shared" si="176"/>
        <v>0.73891625615763545</v>
      </c>
    </row>
    <row r="1347" spans="1:9" ht="14.5" x14ac:dyDescent="0.35">
      <c r="A1347" s="64" t="s">
        <v>1224</v>
      </c>
      <c r="B1347" s="57" t="s">
        <v>1225</v>
      </c>
      <c r="C1347" s="56">
        <v>5</v>
      </c>
      <c r="D1347" s="55">
        <f t="shared" si="174"/>
        <v>0.99009900990099009</v>
      </c>
      <c r="E1347" s="52">
        <v>1</v>
      </c>
      <c r="F1347" s="55">
        <f t="shared" si="175"/>
        <v>0.49504950495049505</v>
      </c>
      <c r="G1347" s="54">
        <v>4</v>
      </c>
      <c r="H1347" s="55">
        <f t="shared" si="176"/>
        <v>0.98522167487684731</v>
      </c>
    </row>
    <row r="1348" spans="1:9" ht="14.5" x14ac:dyDescent="0.35">
      <c r="A1348" s="64" t="s">
        <v>1226</v>
      </c>
      <c r="B1348" s="57" t="s">
        <v>1227</v>
      </c>
      <c r="C1348" s="56">
        <v>3</v>
      </c>
      <c r="D1348" s="55">
        <f t="shared" si="174"/>
        <v>0.59405940594059403</v>
      </c>
      <c r="E1348" s="52">
        <v>2</v>
      </c>
      <c r="F1348" s="55">
        <f t="shared" si="175"/>
        <v>0.99009900990099009</v>
      </c>
      <c r="G1348" s="54">
        <v>2</v>
      </c>
      <c r="H1348" s="55">
        <f t="shared" si="176"/>
        <v>0.49261083743842365</v>
      </c>
    </row>
    <row r="1349" spans="1:9" ht="13.4" customHeight="1" x14ac:dyDescent="0.35">
      <c r="C1349" s="47"/>
      <c r="D1349" s="47"/>
      <c r="E1349" s="47"/>
      <c r="F1349" s="47"/>
      <c r="G1349" s="47"/>
      <c r="H1349" s="47"/>
    </row>
    <row r="1351" spans="1:9" ht="42.75" customHeight="1" x14ac:dyDescent="0.35">
      <c r="B1351" s="88" t="s">
        <v>772</v>
      </c>
      <c r="C1351" s="88"/>
      <c r="D1351" s="88"/>
      <c r="E1351" s="88"/>
      <c r="F1351" s="89"/>
      <c r="G1351" s="6"/>
    </row>
    <row r="1352" spans="1:9" ht="13.4" customHeight="1" x14ac:dyDescent="0.35">
      <c r="A1352" s="18"/>
      <c r="B1352" s="21" t="s">
        <v>2</v>
      </c>
      <c r="C1352" s="21"/>
      <c r="D1352" s="19"/>
      <c r="E1352" s="19"/>
      <c r="F1352" s="20"/>
      <c r="G1352" s="20"/>
      <c r="H1352" s="18"/>
    </row>
    <row r="1353" spans="1:9" ht="48" customHeight="1" x14ac:dyDescent="0.35">
      <c r="A1353" s="15"/>
      <c r="B1353" s="7"/>
      <c r="C1353" s="92" t="s">
        <v>773</v>
      </c>
      <c r="D1353" s="93"/>
      <c r="E1353" s="92" t="s">
        <v>774</v>
      </c>
      <c r="F1353" s="93"/>
      <c r="G1353" s="92" t="s">
        <v>775</v>
      </c>
      <c r="H1353" s="93"/>
    </row>
    <row r="1354" spans="1:9" ht="15.75" customHeight="1" x14ac:dyDescent="0.35">
      <c r="A1354" s="7"/>
      <c r="B1354" s="7"/>
      <c r="C1354" s="34" t="s">
        <v>1000</v>
      </c>
      <c r="D1354" s="8" t="s">
        <v>1001</v>
      </c>
      <c r="E1354" s="34" t="s">
        <v>1000</v>
      </c>
      <c r="F1354" s="8" t="s">
        <v>1001</v>
      </c>
      <c r="G1354" s="34" t="s">
        <v>1000</v>
      </c>
      <c r="H1354" s="8" t="s">
        <v>1001</v>
      </c>
    </row>
    <row r="1355" spans="1:9" ht="15.75" customHeight="1" x14ac:dyDescent="0.35">
      <c r="A1355" s="15" t="s">
        <v>776</v>
      </c>
      <c r="B1355" s="7" t="s">
        <v>777</v>
      </c>
      <c r="C1355" s="10">
        <v>169</v>
      </c>
      <c r="D1355" s="24">
        <f>C1355/505*100</f>
        <v>33.46534653465347</v>
      </c>
      <c r="E1355" s="10">
        <v>154</v>
      </c>
      <c r="F1355" s="24">
        <f>E1355/505*100</f>
        <v>30.495049504950494</v>
      </c>
      <c r="G1355" s="10">
        <v>182</v>
      </c>
      <c r="H1355" s="24">
        <f>G1355/505*100</f>
        <v>36.039603960396036</v>
      </c>
      <c r="I1355" s="16"/>
    </row>
    <row r="1356" spans="1:9" ht="15.75" customHeight="1" x14ac:dyDescent="0.35">
      <c r="A1356" s="15" t="s">
        <v>778</v>
      </c>
      <c r="B1356" s="13" t="s">
        <v>779</v>
      </c>
      <c r="C1356" s="34">
        <v>148</v>
      </c>
      <c r="D1356" s="24">
        <f t="shared" ref="D1356:D1371" si="177">C1356/505*100</f>
        <v>29.306930693069305</v>
      </c>
      <c r="E1356" s="34">
        <v>107</v>
      </c>
      <c r="F1356" s="24">
        <f t="shared" ref="F1356:F1371" si="178">E1356/505*100</f>
        <v>21.188118811881189</v>
      </c>
      <c r="G1356" s="34">
        <v>250</v>
      </c>
      <c r="H1356" s="24">
        <f t="shared" ref="H1356:H1371" si="179">G1356/505*100</f>
        <v>49.504950495049506</v>
      </c>
      <c r="I1356" s="16"/>
    </row>
    <row r="1357" spans="1:9" ht="15.75" customHeight="1" x14ac:dyDescent="0.35">
      <c r="A1357" s="15" t="s">
        <v>780</v>
      </c>
      <c r="B1357" s="13" t="s">
        <v>781</v>
      </c>
      <c r="C1357" s="34">
        <v>199</v>
      </c>
      <c r="D1357" s="24">
        <f t="shared" si="177"/>
        <v>39.405940594059409</v>
      </c>
      <c r="E1357" s="34">
        <v>114</v>
      </c>
      <c r="F1357" s="24">
        <f t="shared" si="178"/>
        <v>22.574257425742577</v>
      </c>
      <c r="G1357" s="34">
        <v>192</v>
      </c>
      <c r="H1357" s="24">
        <f t="shared" si="179"/>
        <v>38.019801980198018</v>
      </c>
      <c r="I1357" s="16"/>
    </row>
    <row r="1358" spans="1:9" ht="15.75" customHeight="1" x14ac:dyDescent="0.35">
      <c r="A1358" s="15" t="s">
        <v>782</v>
      </c>
      <c r="B1358" s="13" t="s">
        <v>783</v>
      </c>
      <c r="C1358" s="34">
        <v>427</v>
      </c>
      <c r="D1358" s="24">
        <f t="shared" si="177"/>
        <v>84.554455445544548</v>
      </c>
      <c r="E1358" s="34">
        <v>48</v>
      </c>
      <c r="F1358" s="24">
        <f t="shared" si="178"/>
        <v>9.5049504950495045</v>
      </c>
      <c r="G1358" s="34">
        <v>30</v>
      </c>
      <c r="H1358" s="24">
        <f t="shared" si="179"/>
        <v>5.9405940594059405</v>
      </c>
      <c r="I1358" s="16"/>
    </row>
    <row r="1359" spans="1:9" ht="15.75" customHeight="1" x14ac:dyDescent="0.35">
      <c r="A1359" s="15" t="s">
        <v>784</v>
      </c>
      <c r="B1359" s="13" t="s">
        <v>785</v>
      </c>
      <c r="C1359" s="34">
        <v>410</v>
      </c>
      <c r="D1359" s="24">
        <f t="shared" si="177"/>
        <v>81.188118811881196</v>
      </c>
      <c r="E1359" s="34">
        <v>69</v>
      </c>
      <c r="F1359" s="24">
        <f t="shared" si="178"/>
        <v>13.663366336633665</v>
      </c>
      <c r="G1359" s="34">
        <v>26</v>
      </c>
      <c r="H1359" s="24">
        <f t="shared" si="179"/>
        <v>5.1485148514851486</v>
      </c>
      <c r="I1359" s="16"/>
    </row>
    <row r="1360" spans="1:9" ht="15.75" customHeight="1" x14ac:dyDescent="0.35">
      <c r="A1360" s="15" t="s">
        <v>786</v>
      </c>
      <c r="B1360" s="13" t="s">
        <v>787</v>
      </c>
      <c r="C1360" s="34">
        <v>276</v>
      </c>
      <c r="D1360" s="24">
        <f t="shared" si="177"/>
        <v>54.653465346534659</v>
      </c>
      <c r="E1360" s="34">
        <v>105</v>
      </c>
      <c r="F1360" s="24">
        <f t="shared" si="178"/>
        <v>20.792079207920793</v>
      </c>
      <c r="G1360" s="34">
        <v>124</v>
      </c>
      <c r="H1360" s="24">
        <f t="shared" si="179"/>
        <v>24.554455445544555</v>
      </c>
      <c r="I1360" s="16"/>
    </row>
    <row r="1361" spans="1:9" ht="15.75" customHeight="1" x14ac:dyDescent="0.35">
      <c r="A1361" s="15" t="s">
        <v>788</v>
      </c>
      <c r="B1361" s="13" t="s">
        <v>789</v>
      </c>
      <c r="C1361" s="34">
        <v>367</v>
      </c>
      <c r="D1361" s="24">
        <f t="shared" si="177"/>
        <v>72.67326732673267</v>
      </c>
      <c r="E1361" s="34">
        <v>84</v>
      </c>
      <c r="F1361" s="24">
        <f t="shared" si="178"/>
        <v>16.633663366336634</v>
      </c>
      <c r="G1361" s="34">
        <v>54</v>
      </c>
      <c r="H1361" s="24">
        <f t="shared" si="179"/>
        <v>10.693069306930694</v>
      </c>
      <c r="I1361" s="16"/>
    </row>
    <row r="1362" spans="1:9" ht="15.75" customHeight="1" x14ac:dyDescent="0.35">
      <c r="A1362" s="15" t="s">
        <v>790</v>
      </c>
      <c r="B1362" s="13" t="s">
        <v>791</v>
      </c>
      <c r="C1362" s="34">
        <v>340</v>
      </c>
      <c r="D1362" s="24">
        <f t="shared" si="177"/>
        <v>67.32673267326733</v>
      </c>
      <c r="E1362" s="34">
        <v>93</v>
      </c>
      <c r="F1362" s="24">
        <f t="shared" si="178"/>
        <v>18.415841584158414</v>
      </c>
      <c r="G1362" s="34">
        <v>72</v>
      </c>
      <c r="H1362" s="24">
        <f t="shared" si="179"/>
        <v>14.257425742574256</v>
      </c>
      <c r="I1362" s="16"/>
    </row>
    <row r="1363" spans="1:9" ht="15.75" customHeight="1" x14ac:dyDescent="0.35">
      <c r="A1363" s="15" t="s">
        <v>792</v>
      </c>
      <c r="B1363" s="13" t="s">
        <v>793</v>
      </c>
      <c r="C1363" s="34">
        <v>319</v>
      </c>
      <c r="D1363" s="24">
        <f t="shared" si="177"/>
        <v>63.168316831683171</v>
      </c>
      <c r="E1363" s="34">
        <v>123</v>
      </c>
      <c r="F1363" s="24">
        <f t="shared" si="178"/>
        <v>24.356435643564357</v>
      </c>
      <c r="G1363" s="34">
        <v>63</v>
      </c>
      <c r="H1363" s="24">
        <f t="shared" si="179"/>
        <v>12.475247524752476</v>
      </c>
      <c r="I1363" s="16"/>
    </row>
    <row r="1364" spans="1:9" ht="15.75" customHeight="1" x14ac:dyDescent="0.35">
      <c r="A1364" s="15" t="s">
        <v>794</v>
      </c>
      <c r="B1364" s="13" t="s">
        <v>795</v>
      </c>
      <c r="C1364" s="34">
        <v>214</v>
      </c>
      <c r="D1364" s="24">
        <f t="shared" si="177"/>
        <v>42.376237623762378</v>
      </c>
      <c r="E1364" s="34">
        <v>152</v>
      </c>
      <c r="F1364" s="24">
        <f t="shared" si="178"/>
        <v>30.099009900990097</v>
      </c>
      <c r="G1364" s="34">
        <v>139</v>
      </c>
      <c r="H1364" s="24">
        <f t="shared" si="179"/>
        <v>27.524752475247528</v>
      </c>
      <c r="I1364" s="16"/>
    </row>
    <row r="1365" spans="1:9" ht="15.75" customHeight="1" x14ac:dyDescent="0.35">
      <c r="A1365" s="15" t="s">
        <v>796</v>
      </c>
      <c r="B1365" s="13" t="s">
        <v>797</v>
      </c>
      <c r="C1365" s="34">
        <v>151</v>
      </c>
      <c r="D1365" s="24">
        <f t="shared" si="177"/>
        <v>29.900990099009899</v>
      </c>
      <c r="E1365" s="34">
        <v>146</v>
      </c>
      <c r="F1365" s="24">
        <f t="shared" si="178"/>
        <v>28.910891089108908</v>
      </c>
      <c r="G1365" s="34">
        <v>208</v>
      </c>
      <c r="H1365" s="24">
        <f t="shared" si="179"/>
        <v>41.188118811881189</v>
      </c>
      <c r="I1365" s="16"/>
    </row>
    <row r="1366" spans="1:9" ht="15.75" customHeight="1" x14ac:dyDescent="0.35">
      <c r="A1366" s="15" t="s">
        <v>798</v>
      </c>
      <c r="B1366" s="13" t="s">
        <v>799</v>
      </c>
      <c r="C1366" s="34">
        <v>59</v>
      </c>
      <c r="D1366" s="24">
        <f t="shared" si="177"/>
        <v>11.683168316831685</v>
      </c>
      <c r="E1366" s="34">
        <v>72</v>
      </c>
      <c r="F1366" s="24">
        <f t="shared" si="178"/>
        <v>14.257425742574256</v>
      </c>
      <c r="G1366" s="34">
        <v>374</v>
      </c>
      <c r="H1366" s="24">
        <f t="shared" si="179"/>
        <v>74.059405940594061</v>
      </c>
      <c r="I1366" s="16"/>
    </row>
    <row r="1367" spans="1:9" ht="15.75" customHeight="1" x14ac:dyDescent="0.35">
      <c r="A1367" s="15" t="s">
        <v>800</v>
      </c>
      <c r="B1367" s="13" t="s">
        <v>801</v>
      </c>
      <c r="C1367" s="34">
        <v>178</v>
      </c>
      <c r="D1367" s="24">
        <f t="shared" si="177"/>
        <v>35.247524752475243</v>
      </c>
      <c r="E1367" s="34">
        <v>146</v>
      </c>
      <c r="F1367" s="24">
        <f t="shared" si="178"/>
        <v>28.910891089108908</v>
      </c>
      <c r="G1367" s="34">
        <v>181</v>
      </c>
      <c r="H1367" s="24">
        <f t="shared" si="179"/>
        <v>35.841584158415841</v>
      </c>
      <c r="I1367" s="16"/>
    </row>
    <row r="1368" spans="1:9" ht="15.75" customHeight="1" x14ac:dyDescent="0.35">
      <c r="A1368" s="15" t="s">
        <v>802</v>
      </c>
      <c r="B1368" s="13" t="s">
        <v>803</v>
      </c>
      <c r="C1368" s="34">
        <v>383</v>
      </c>
      <c r="D1368" s="24">
        <f t="shared" si="177"/>
        <v>75.841584158415841</v>
      </c>
      <c r="E1368" s="34">
        <v>73</v>
      </c>
      <c r="F1368" s="24">
        <f t="shared" si="178"/>
        <v>14.455445544554454</v>
      </c>
      <c r="G1368" s="34">
        <v>49</v>
      </c>
      <c r="H1368" s="24">
        <f t="shared" si="179"/>
        <v>9.7029702970297027</v>
      </c>
      <c r="I1368" s="16"/>
    </row>
    <row r="1369" spans="1:9" ht="15.75" customHeight="1" x14ac:dyDescent="0.35">
      <c r="A1369" s="15" t="s">
        <v>804</v>
      </c>
      <c r="B1369" s="13" t="s">
        <v>805</v>
      </c>
      <c r="C1369" s="34">
        <v>174</v>
      </c>
      <c r="D1369" s="24">
        <f t="shared" si="177"/>
        <v>34.455445544554451</v>
      </c>
      <c r="E1369" s="34">
        <v>115</v>
      </c>
      <c r="F1369" s="24">
        <f t="shared" si="178"/>
        <v>22.772277227722775</v>
      </c>
      <c r="G1369" s="34">
        <v>216</v>
      </c>
      <c r="H1369" s="24">
        <f t="shared" si="179"/>
        <v>42.772277227722775</v>
      </c>
      <c r="I1369" s="16"/>
    </row>
    <row r="1370" spans="1:9" ht="15.75" customHeight="1" x14ac:dyDescent="0.35">
      <c r="A1370" s="15" t="s">
        <v>806</v>
      </c>
      <c r="B1370" s="13" t="s">
        <v>807</v>
      </c>
      <c r="C1370" s="34">
        <v>152</v>
      </c>
      <c r="D1370" s="24">
        <f t="shared" si="177"/>
        <v>30.099009900990097</v>
      </c>
      <c r="E1370" s="34">
        <v>119</v>
      </c>
      <c r="F1370" s="24">
        <f t="shared" si="178"/>
        <v>23.564356435643564</v>
      </c>
      <c r="G1370" s="34">
        <v>234</v>
      </c>
      <c r="H1370" s="24">
        <f t="shared" si="179"/>
        <v>46.336633663366342</v>
      </c>
      <c r="I1370" s="16"/>
    </row>
    <row r="1371" spans="1:9" ht="15.75" customHeight="1" x14ac:dyDescent="0.35">
      <c r="A1371" s="15" t="s">
        <v>808</v>
      </c>
      <c r="B1371" s="13" t="s">
        <v>809</v>
      </c>
      <c r="C1371" s="34">
        <v>210</v>
      </c>
      <c r="D1371" s="24">
        <f t="shared" si="177"/>
        <v>41.584158415841586</v>
      </c>
      <c r="E1371" s="34">
        <v>135</v>
      </c>
      <c r="F1371" s="24">
        <f t="shared" si="178"/>
        <v>26.732673267326735</v>
      </c>
      <c r="G1371" s="34">
        <v>160</v>
      </c>
      <c r="H1371" s="24">
        <f t="shared" si="179"/>
        <v>31.683168316831683</v>
      </c>
      <c r="I1371" s="16"/>
    </row>
    <row r="1372" spans="1:9" ht="15.75" customHeight="1" x14ac:dyDescent="0.35">
      <c r="A1372" s="15" t="s">
        <v>810</v>
      </c>
      <c r="B1372" s="13" t="s">
        <v>811</v>
      </c>
      <c r="C1372" s="22"/>
      <c r="D1372" s="100" t="s">
        <v>214</v>
      </c>
      <c r="E1372" s="101"/>
      <c r="F1372" s="102"/>
      <c r="G1372" s="102"/>
      <c r="H1372" s="103"/>
    </row>
    <row r="1373" spans="1:9" ht="14.25" customHeight="1" x14ac:dyDescent="0.35"/>
    <row r="1374" spans="1:9" ht="14.25" customHeight="1" x14ac:dyDescent="0.35">
      <c r="A1374" s="18"/>
      <c r="B1374" s="21" t="s">
        <v>3</v>
      </c>
      <c r="C1374" s="21"/>
      <c r="D1374" s="19"/>
      <c r="E1374" s="19"/>
      <c r="F1374" s="20"/>
      <c r="G1374" s="20"/>
      <c r="H1374" s="18"/>
    </row>
    <row r="1375" spans="1:9" ht="48" customHeight="1" x14ac:dyDescent="0.35">
      <c r="A1375" s="15"/>
      <c r="B1375" s="7"/>
      <c r="C1375" s="92" t="s">
        <v>773</v>
      </c>
      <c r="D1375" s="93"/>
      <c r="E1375" s="92" t="s">
        <v>774</v>
      </c>
      <c r="F1375" s="93"/>
      <c r="G1375" s="92" t="s">
        <v>775</v>
      </c>
      <c r="H1375" s="93"/>
    </row>
    <row r="1376" spans="1:9" ht="15.75" customHeight="1" x14ac:dyDescent="0.35">
      <c r="A1376" s="7"/>
      <c r="B1376" s="7"/>
      <c r="C1376" s="34" t="s">
        <v>1000</v>
      </c>
      <c r="D1376" s="8" t="s">
        <v>1001</v>
      </c>
      <c r="E1376" s="34" t="s">
        <v>1000</v>
      </c>
      <c r="F1376" s="8" t="s">
        <v>1001</v>
      </c>
      <c r="G1376" s="34" t="s">
        <v>1000</v>
      </c>
      <c r="H1376" s="8" t="s">
        <v>1001</v>
      </c>
    </row>
    <row r="1377" spans="1:9" ht="15.75" customHeight="1" x14ac:dyDescent="0.35">
      <c r="A1377" s="15" t="s">
        <v>776</v>
      </c>
      <c r="B1377" s="7" t="s">
        <v>777</v>
      </c>
      <c r="C1377" s="10">
        <v>71</v>
      </c>
      <c r="D1377" s="24">
        <f>C1377/202*100</f>
        <v>35.148514851485146</v>
      </c>
      <c r="E1377" s="10">
        <v>54</v>
      </c>
      <c r="F1377" s="24">
        <f>E1377/202*100</f>
        <v>26.732673267326735</v>
      </c>
      <c r="G1377" s="10">
        <v>77</v>
      </c>
      <c r="H1377" s="24">
        <f>G1377/202*100</f>
        <v>38.118811881188122</v>
      </c>
      <c r="I1377" s="16"/>
    </row>
    <row r="1378" spans="1:9" ht="15.75" customHeight="1" x14ac:dyDescent="0.35">
      <c r="A1378" s="15" t="s">
        <v>778</v>
      </c>
      <c r="B1378" s="13" t="s">
        <v>779</v>
      </c>
      <c r="C1378" s="34">
        <v>72</v>
      </c>
      <c r="D1378" s="24">
        <f t="shared" ref="D1378:D1393" si="180">C1378/202*100</f>
        <v>35.64356435643564</v>
      </c>
      <c r="E1378" s="34">
        <v>36</v>
      </c>
      <c r="F1378" s="24">
        <f t="shared" ref="F1378:F1393" si="181">E1378/202*100</f>
        <v>17.82178217821782</v>
      </c>
      <c r="G1378" s="34">
        <v>94</v>
      </c>
      <c r="H1378" s="24">
        <f t="shared" ref="H1378:H1393" si="182">G1378/202*100</f>
        <v>46.534653465346537</v>
      </c>
      <c r="I1378" s="16"/>
    </row>
    <row r="1379" spans="1:9" ht="15.75" customHeight="1" x14ac:dyDescent="0.35">
      <c r="A1379" s="15" t="s">
        <v>780</v>
      </c>
      <c r="B1379" s="13" t="s">
        <v>781</v>
      </c>
      <c r="C1379" s="34">
        <v>99</v>
      </c>
      <c r="D1379" s="24">
        <f t="shared" si="180"/>
        <v>49.009900990099013</v>
      </c>
      <c r="E1379" s="34">
        <v>39</v>
      </c>
      <c r="F1379" s="24">
        <f t="shared" si="181"/>
        <v>19.306930693069308</v>
      </c>
      <c r="G1379" s="34">
        <v>64</v>
      </c>
      <c r="H1379" s="24">
        <f t="shared" si="182"/>
        <v>31.683168316831683</v>
      </c>
      <c r="I1379" s="16"/>
    </row>
    <row r="1380" spans="1:9" ht="15.75" customHeight="1" x14ac:dyDescent="0.35">
      <c r="A1380" s="15" t="s">
        <v>782</v>
      </c>
      <c r="B1380" s="13" t="s">
        <v>783</v>
      </c>
      <c r="C1380" s="34">
        <v>176</v>
      </c>
      <c r="D1380" s="24">
        <f t="shared" si="180"/>
        <v>87.128712871287135</v>
      </c>
      <c r="E1380" s="34">
        <v>18</v>
      </c>
      <c r="F1380" s="24">
        <f t="shared" si="181"/>
        <v>8.9108910891089099</v>
      </c>
      <c r="G1380" s="34">
        <v>8</v>
      </c>
      <c r="H1380" s="24">
        <f t="shared" si="182"/>
        <v>3.9603960396039604</v>
      </c>
      <c r="I1380" s="16"/>
    </row>
    <row r="1381" spans="1:9" ht="15.75" customHeight="1" x14ac:dyDescent="0.35">
      <c r="A1381" s="15" t="s">
        <v>784</v>
      </c>
      <c r="B1381" s="13" t="s">
        <v>785</v>
      </c>
      <c r="C1381" s="34">
        <v>168</v>
      </c>
      <c r="D1381" s="24">
        <f t="shared" si="180"/>
        <v>83.168316831683171</v>
      </c>
      <c r="E1381" s="34">
        <v>27</v>
      </c>
      <c r="F1381" s="24">
        <f t="shared" si="181"/>
        <v>13.366336633663368</v>
      </c>
      <c r="G1381" s="34">
        <v>7</v>
      </c>
      <c r="H1381" s="24">
        <f t="shared" si="182"/>
        <v>3.4653465346534658</v>
      </c>
      <c r="I1381" s="16"/>
    </row>
    <row r="1382" spans="1:9" ht="15.75" customHeight="1" x14ac:dyDescent="0.35">
      <c r="A1382" s="15" t="s">
        <v>786</v>
      </c>
      <c r="B1382" s="13" t="s">
        <v>787</v>
      </c>
      <c r="C1382" s="34">
        <v>122</v>
      </c>
      <c r="D1382" s="24">
        <f t="shared" si="180"/>
        <v>60.396039603960396</v>
      </c>
      <c r="E1382" s="34">
        <v>44</v>
      </c>
      <c r="F1382" s="24">
        <f t="shared" si="181"/>
        <v>21.782178217821784</v>
      </c>
      <c r="G1382" s="34">
        <v>36</v>
      </c>
      <c r="H1382" s="24">
        <f t="shared" si="182"/>
        <v>17.82178217821782</v>
      </c>
      <c r="I1382" s="16"/>
    </row>
    <row r="1383" spans="1:9" ht="15.75" customHeight="1" x14ac:dyDescent="0.35">
      <c r="A1383" s="15" t="s">
        <v>788</v>
      </c>
      <c r="B1383" s="13" t="s">
        <v>789</v>
      </c>
      <c r="C1383" s="34">
        <v>169</v>
      </c>
      <c r="D1383" s="24">
        <f t="shared" si="180"/>
        <v>83.663366336633658</v>
      </c>
      <c r="E1383" s="34">
        <v>26</v>
      </c>
      <c r="F1383" s="24">
        <f t="shared" si="181"/>
        <v>12.871287128712872</v>
      </c>
      <c r="G1383" s="34">
        <v>7</v>
      </c>
      <c r="H1383" s="24">
        <f t="shared" si="182"/>
        <v>3.4653465346534658</v>
      </c>
      <c r="I1383" s="16"/>
    </row>
    <row r="1384" spans="1:9" ht="15.75" customHeight="1" x14ac:dyDescent="0.35">
      <c r="A1384" s="15" t="s">
        <v>790</v>
      </c>
      <c r="B1384" s="13" t="s">
        <v>791</v>
      </c>
      <c r="C1384" s="34">
        <v>141</v>
      </c>
      <c r="D1384" s="24">
        <f t="shared" si="180"/>
        <v>69.801980198019791</v>
      </c>
      <c r="E1384" s="34">
        <v>33</v>
      </c>
      <c r="F1384" s="24">
        <f t="shared" si="181"/>
        <v>16.336633663366339</v>
      </c>
      <c r="G1384" s="34">
        <v>28</v>
      </c>
      <c r="H1384" s="24">
        <f t="shared" si="182"/>
        <v>13.861386138613863</v>
      </c>
      <c r="I1384" s="16"/>
    </row>
    <row r="1385" spans="1:9" ht="15.75" customHeight="1" x14ac:dyDescent="0.35">
      <c r="A1385" s="15" t="s">
        <v>792</v>
      </c>
      <c r="B1385" s="13" t="s">
        <v>793</v>
      </c>
      <c r="C1385" s="34">
        <v>127</v>
      </c>
      <c r="D1385" s="24">
        <f t="shared" si="180"/>
        <v>62.871287128712872</v>
      </c>
      <c r="E1385" s="34">
        <v>52</v>
      </c>
      <c r="F1385" s="24">
        <f t="shared" si="181"/>
        <v>25.742574257425744</v>
      </c>
      <c r="G1385" s="34">
        <v>23</v>
      </c>
      <c r="H1385" s="24">
        <f t="shared" si="182"/>
        <v>11.386138613861387</v>
      </c>
      <c r="I1385" s="16"/>
    </row>
    <row r="1386" spans="1:9" ht="15.75" customHeight="1" x14ac:dyDescent="0.35">
      <c r="A1386" s="15" t="s">
        <v>794</v>
      </c>
      <c r="B1386" s="13" t="s">
        <v>795</v>
      </c>
      <c r="C1386" s="34">
        <v>91</v>
      </c>
      <c r="D1386" s="24">
        <f t="shared" si="180"/>
        <v>45.049504950495049</v>
      </c>
      <c r="E1386" s="34">
        <v>58</v>
      </c>
      <c r="F1386" s="24">
        <f t="shared" si="181"/>
        <v>28.71287128712871</v>
      </c>
      <c r="G1386" s="34">
        <v>53</v>
      </c>
      <c r="H1386" s="24">
        <f t="shared" si="182"/>
        <v>26.237623762376238</v>
      </c>
      <c r="I1386" s="16"/>
    </row>
    <row r="1387" spans="1:9" ht="15.75" customHeight="1" x14ac:dyDescent="0.35">
      <c r="A1387" s="15" t="s">
        <v>796</v>
      </c>
      <c r="B1387" s="13" t="s">
        <v>797</v>
      </c>
      <c r="C1387" s="34">
        <v>70</v>
      </c>
      <c r="D1387" s="24">
        <f t="shared" si="180"/>
        <v>34.653465346534652</v>
      </c>
      <c r="E1387" s="34">
        <v>45</v>
      </c>
      <c r="F1387" s="24">
        <f t="shared" si="181"/>
        <v>22.277227722772277</v>
      </c>
      <c r="G1387" s="34">
        <v>87</v>
      </c>
      <c r="H1387" s="24">
        <f t="shared" si="182"/>
        <v>43.069306930693067</v>
      </c>
      <c r="I1387" s="16"/>
    </row>
    <row r="1388" spans="1:9" ht="15.75" customHeight="1" x14ac:dyDescent="0.35">
      <c r="A1388" s="15" t="s">
        <v>798</v>
      </c>
      <c r="B1388" s="13" t="s">
        <v>799</v>
      </c>
      <c r="C1388" s="34">
        <v>32</v>
      </c>
      <c r="D1388" s="24">
        <f t="shared" si="180"/>
        <v>15.841584158415841</v>
      </c>
      <c r="E1388" s="34">
        <v>24</v>
      </c>
      <c r="F1388" s="24">
        <f t="shared" si="181"/>
        <v>11.881188118811881</v>
      </c>
      <c r="G1388" s="34">
        <v>146</v>
      </c>
      <c r="H1388" s="24">
        <f t="shared" si="182"/>
        <v>72.277227722772281</v>
      </c>
      <c r="I1388" s="16"/>
    </row>
    <row r="1389" spans="1:9" ht="15.75" customHeight="1" x14ac:dyDescent="0.35">
      <c r="A1389" s="15" t="s">
        <v>800</v>
      </c>
      <c r="B1389" s="13" t="s">
        <v>801</v>
      </c>
      <c r="C1389" s="34">
        <v>69</v>
      </c>
      <c r="D1389" s="24">
        <f t="shared" si="180"/>
        <v>34.158415841584159</v>
      </c>
      <c r="E1389" s="34">
        <v>59</v>
      </c>
      <c r="F1389" s="24">
        <f t="shared" si="181"/>
        <v>29.207920792079207</v>
      </c>
      <c r="G1389" s="34">
        <v>74</v>
      </c>
      <c r="H1389" s="24">
        <f t="shared" si="182"/>
        <v>36.633663366336634</v>
      </c>
      <c r="I1389" s="16"/>
    </row>
    <row r="1390" spans="1:9" ht="15.75" customHeight="1" x14ac:dyDescent="0.35">
      <c r="A1390" s="15" t="s">
        <v>802</v>
      </c>
      <c r="B1390" s="13" t="s">
        <v>803</v>
      </c>
      <c r="C1390" s="34">
        <v>158</v>
      </c>
      <c r="D1390" s="24">
        <f t="shared" si="180"/>
        <v>78.21782178217822</v>
      </c>
      <c r="E1390" s="34">
        <v>27</v>
      </c>
      <c r="F1390" s="24">
        <f t="shared" si="181"/>
        <v>13.366336633663368</v>
      </c>
      <c r="G1390" s="34">
        <v>17</v>
      </c>
      <c r="H1390" s="24">
        <f t="shared" si="182"/>
        <v>8.4158415841584162</v>
      </c>
      <c r="I1390" s="16"/>
    </row>
    <row r="1391" spans="1:9" ht="15.75" customHeight="1" x14ac:dyDescent="0.35">
      <c r="A1391" s="15" t="s">
        <v>804</v>
      </c>
      <c r="B1391" s="13" t="s">
        <v>805</v>
      </c>
      <c r="C1391" s="34">
        <v>70</v>
      </c>
      <c r="D1391" s="24">
        <f t="shared" si="180"/>
        <v>34.653465346534652</v>
      </c>
      <c r="E1391" s="34">
        <v>41</v>
      </c>
      <c r="F1391" s="24">
        <f t="shared" si="181"/>
        <v>20.297029702970299</v>
      </c>
      <c r="G1391" s="34">
        <v>91</v>
      </c>
      <c r="H1391" s="24">
        <f t="shared" si="182"/>
        <v>45.049504950495049</v>
      </c>
      <c r="I1391" s="16"/>
    </row>
    <row r="1392" spans="1:9" ht="15.75" customHeight="1" x14ac:dyDescent="0.35">
      <c r="A1392" s="15" t="s">
        <v>806</v>
      </c>
      <c r="B1392" s="13" t="s">
        <v>807</v>
      </c>
      <c r="C1392" s="34">
        <v>73</v>
      </c>
      <c r="D1392" s="24">
        <f t="shared" si="180"/>
        <v>36.138613861386141</v>
      </c>
      <c r="E1392" s="34">
        <v>43</v>
      </c>
      <c r="F1392" s="24">
        <f t="shared" si="181"/>
        <v>21.287128712871286</v>
      </c>
      <c r="G1392" s="34">
        <v>86</v>
      </c>
      <c r="H1392" s="24">
        <f t="shared" si="182"/>
        <v>42.574257425742573</v>
      </c>
      <c r="I1392" s="16"/>
    </row>
    <row r="1393" spans="1:9" ht="15.75" customHeight="1" x14ac:dyDescent="0.35">
      <c r="A1393" s="15" t="s">
        <v>808</v>
      </c>
      <c r="B1393" s="13" t="s">
        <v>809</v>
      </c>
      <c r="C1393" s="34">
        <v>109</v>
      </c>
      <c r="D1393" s="24">
        <f t="shared" si="180"/>
        <v>53.960396039603964</v>
      </c>
      <c r="E1393" s="34">
        <v>48</v>
      </c>
      <c r="F1393" s="24">
        <f t="shared" si="181"/>
        <v>23.762376237623762</v>
      </c>
      <c r="G1393" s="34">
        <v>45</v>
      </c>
      <c r="H1393" s="24">
        <f t="shared" si="182"/>
        <v>22.277227722772277</v>
      </c>
      <c r="I1393" s="16"/>
    </row>
    <row r="1394" spans="1:9" ht="15.75" customHeight="1" x14ac:dyDescent="0.35">
      <c r="A1394" s="15" t="s">
        <v>810</v>
      </c>
      <c r="B1394" s="13" t="s">
        <v>811</v>
      </c>
      <c r="C1394" s="22"/>
      <c r="D1394" s="100" t="s">
        <v>214</v>
      </c>
      <c r="E1394" s="101"/>
      <c r="F1394" s="102"/>
      <c r="G1394" s="102"/>
      <c r="H1394" s="103"/>
    </row>
    <row r="1396" spans="1:9" ht="14.25" customHeight="1" x14ac:dyDescent="0.35">
      <c r="A1396" s="18"/>
      <c r="B1396" s="21" t="s">
        <v>671</v>
      </c>
      <c r="C1396" s="21"/>
      <c r="D1396" s="19"/>
      <c r="E1396" s="19"/>
      <c r="F1396" s="20"/>
      <c r="G1396" s="20"/>
      <c r="H1396" s="18"/>
    </row>
    <row r="1397" spans="1:9" ht="48" customHeight="1" x14ac:dyDescent="0.35">
      <c r="A1397" s="15"/>
      <c r="B1397" s="7"/>
      <c r="C1397" s="92" t="s">
        <v>773</v>
      </c>
      <c r="D1397" s="93"/>
      <c r="E1397" s="92" t="s">
        <v>774</v>
      </c>
      <c r="F1397" s="93"/>
      <c r="G1397" s="92" t="s">
        <v>775</v>
      </c>
      <c r="H1397" s="93"/>
    </row>
    <row r="1398" spans="1:9" ht="15.75" customHeight="1" x14ac:dyDescent="0.35">
      <c r="A1398" s="7"/>
      <c r="B1398" s="7"/>
      <c r="C1398" s="34" t="s">
        <v>1000</v>
      </c>
      <c r="D1398" s="8" t="s">
        <v>1001</v>
      </c>
      <c r="E1398" s="34" t="s">
        <v>1000</v>
      </c>
      <c r="F1398" s="8" t="s">
        <v>1001</v>
      </c>
      <c r="G1398" s="34" t="s">
        <v>1000</v>
      </c>
      <c r="H1398" s="8" t="s">
        <v>1001</v>
      </c>
    </row>
    <row r="1399" spans="1:9" ht="15.75" customHeight="1" x14ac:dyDescent="0.35">
      <c r="A1399" s="15" t="s">
        <v>776</v>
      </c>
      <c r="B1399" s="7" t="s">
        <v>777</v>
      </c>
      <c r="C1399" s="10">
        <v>134</v>
      </c>
      <c r="D1399" s="24">
        <f>C1399/406*100</f>
        <v>33.004926108374384</v>
      </c>
      <c r="E1399" s="10">
        <v>128</v>
      </c>
      <c r="F1399" s="24">
        <f>E1399/406*100</f>
        <v>31.527093596059114</v>
      </c>
      <c r="G1399" s="10">
        <v>144</v>
      </c>
      <c r="H1399" s="24">
        <f>G1399/406*100</f>
        <v>35.467980295566505</v>
      </c>
      <c r="I1399" s="16"/>
    </row>
    <row r="1400" spans="1:9" ht="15.75" customHeight="1" x14ac:dyDescent="0.35">
      <c r="A1400" s="15" t="s">
        <v>778</v>
      </c>
      <c r="B1400" s="13" t="s">
        <v>779</v>
      </c>
      <c r="C1400" s="34">
        <v>108</v>
      </c>
      <c r="D1400" s="24">
        <f t="shared" ref="D1400:D1415" si="183">C1400/406*100</f>
        <v>26.600985221674879</v>
      </c>
      <c r="E1400" s="34">
        <v>87</v>
      </c>
      <c r="F1400" s="24">
        <f t="shared" ref="F1400:F1415" si="184">E1400/406*100</f>
        <v>21.428571428571427</v>
      </c>
      <c r="G1400" s="34">
        <v>211</v>
      </c>
      <c r="H1400" s="24">
        <f t="shared" ref="H1400:H1415" si="185">G1400/406*100</f>
        <v>51.970443349753694</v>
      </c>
      <c r="I1400" s="16"/>
    </row>
    <row r="1401" spans="1:9" ht="15.75" customHeight="1" x14ac:dyDescent="0.35">
      <c r="A1401" s="15" t="s">
        <v>780</v>
      </c>
      <c r="B1401" s="13" t="s">
        <v>781</v>
      </c>
      <c r="C1401" s="34">
        <v>148</v>
      </c>
      <c r="D1401" s="24">
        <f t="shared" si="183"/>
        <v>36.453201970443352</v>
      </c>
      <c r="E1401" s="34">
        <v>98</v>
      </c>
      <c r="F1401" s="24">
        <f t="shared" si="184"/>
        <v>24.137931034482758</v>
      </c>
      <c r="G1401" s="34">
        <v>160</v>
      </c>
      <c r="H1401" s="24">
        <f t="shared" si="185"/>
        <v>39.408866995073893</v>
      </c>
      <c r="I1401" s="16"/>
    </row>
    <row r="1402" spans="1:9" ht="15.75" customHeight="1" x14ac:dyDescent="0.35">
      <c r="A1402" s="15" t="s">
        <v>782</v>
      </c>
      <c r="B1402" s="13" t="s">
        <v>783</v>
      </c>
      <c r="C1402" s="34">
        <v>342</v>
      </c>
      <c r="D1402" s="24">
        <f t="shared" si="183"/>
        <v>84.236453201970434</v>
      </c>
      <c r="E1402" s="34">
        <v>37</v>
      </c>
      <c r="F1402" s="24">
        <f t="shared" si="184"/>
        <v>9.1133004926108381</v>
      </c>
      <c r="G1402" s="34">
        <v>27</v>
      </c>
      <c r="H1402" s="24">
        <f t="shared" si="185"/>
        <v>6.6502463054187197</v>
      </c>
      <c r="I1402" s="16"/>
    </row>
    <row r="1403" spans="1:9" ht="15.75" customHeight="1" x14ac:dyDescent="0.35">
      <c r="A1403" s="15" t="s">
        <v>784</v>
      </c>
      <c r="B1403" s="13" t="s">
        <v>785</v>
      </c>
      <c r="C1403" s="34">
        <v>331</v>
      </c>
      <c r="D1403" s="24">
        <f t="shared" si="183"/>
        <v>81.527093596059103</v>
      </c>
      <c r="E1403" s="34">
        <v>53</v>
      </c>
      <c r="F1403" s="24">
        <f t="shared" si="184"/>
        <v>13.054187192118228</v>
      </c>
      <c r="G1403" s="34">
        <v>22</v>
      </c>
      <c r="H1403" s="24">
        <f t="shared" si="185"/>
        <v>5.4187192118226601</v>
      </c>
      <c r="I1403" s="16"/>
    </row>
    <row r="1404" spans="1:9" ht="15.75" customHeight="1" x14ac:dyDescent="0.35">
      <c r="A1404" s="15" t="s">
        <v>786</v>
      </c>
      <c r="B1404" s="13" t="s">
        <v>787</v>
      </c>
      <c r="C1404" s="34">
        <v>214</v>
      </c>
      <c r="D1404" s="24">
        <f t="shared" si="183"/>
        <v>52.709359605911331</v>
      </c>
      <c r="E1404" s="34">
        <v>82</v>
      </c>
      <c r="F1404" s="24">
        <f t="shared" si="184"/>
        <v>20.19704433497537</v>
      </c>
      <c r="G1404" s="34">
        <v>110</v>
      </c>
      <c r="H1404" s="24">
        <f t="shared" si="185"/>
        <v>27.093596059113302</v>
      </c>
      <c r="I1404" s="16"/>
    </row>
    <row r="1405" spans="1:9" ht="15.75" customHeight="1" x14ac:dyDescent="0.35">
      <c r="A1405" s="15" t="s">
        <v>788</v>
      </c>
      <c r="B1405" s="13" t="s">
        <v>789</v>
      </c>
      <c r="C1405" s="34">
        <v>282</v>
      </c>
      <c r="D1405" s="24">
        <f t="shared" si="183"/>
        <v>69.458128078817737</v>
      </c>
      <c r="E1405" s="34">
        <v>74</v>
      </c>
      <c r="F1405" s="24">
        <f t="shared" si="184"/>
        <v>18.226600985221676</v>
      </c>
      <c r="G1405" s="34">
        <v>50</v>
      </c>
      <c r="H1405" s="24">
        <f t="shared" si="185"/>
        <v>12.315270935960591</v>
      </c>
      <c r="I1405" s="16"/>
    </row>
    <row r="1406" spans="1:9" ht="15.75" customHeight="1" x14ac:dyDescent="0.35">
      <c r="A1406" s="15" t="s">
        <v>790</v>
      </c>
      <c r="B1406" s="13" t="s">
        <v>791</v>
      </c>
      <c r="C1406" s="34">
        <v>272</v>
      </c>
      <c r="D1406" s="24">
        <f t="shared" si="183"/>
        <v>66.995073891625609</v>
      </c>
      <c r="E1406" s="34">
        <v>77</v>
      </c>
      <c r="F1406" s="24">
        <f t="shared" si="184"/>
        <v>18.96551724137931</v>
      </c>
      <c r="G1406" s="34">
        <v>57</v>
      </c>
      <c r="H1406" s="24">
        <f t="shared" si="185"/>
        <v>14.039408866995073</v>
      </c>
      <c r="I1406" s="16"/>
    </row>
    <row r="1407" spans="1:9" ht="15.75" customHeight="1" x14ac:dyDescent="0.35">
      <c r="A1407" s="15" t="s">
        <v>792</v>
      </c>
      <c r="B1407" s="13" t="s">
        <v>793</v>
      </c>
      <c r="C1407" s="34">
        <v>254</v>
      </c>
      <c r="D1407" s="24">
        <f t="shared" si="183"/>
        <v>62.561576354679801</v>
      </c>
      <c r="E1407" s="34">
        <v>100</v>
      </c>
      <c r="F1407" s="24">
        <f t="shared" si="184"/>
        <v>24.630541871921181</v>
      </c>
      <c r="G1407" s="34">
        <v>52</v>
      </c>
      <c r="H1407" s="24">
        <f t="shared" si="185"/>
        <v>12.807881773399016</v>
      </c>
      <c r="I1407" s="16"/>
    </row>
    <row r="1408" spans="1:9" ht="15.75" customHeight="1" x14ac:dyDescent="0.35">
      <c r="A1408" s="15" t="s">
        <v>794</v>
      </c>
      <c r="B1408" s="13" t="s">
        <v>795</v>
      </c>
      <c r="C1408" s="34">
        <v>172</v>
      </c>
      <c r="D1408" s="24">
        <f t="shared" si="183"/>
        <v>42.364532019704434</v>
      </c>
      <c r="E1408" s="34">
        <v>122</v>
      </c>
      <c r="F1408" s="24">
        <f t="shared" si="184"/>
        <v>30.049261083743843</v>
      </c>
      <c r="G1408" s="34">
        <v>112</v>
      </c>
      <c r="H1408" s="24">
        <f t="shared" si="185"/>
        <v>27.586206896551722</v>
      </c>
      <c r="I1408" s="16"/>
    </row>
    <row r="1409" spans="1:9" ht="15.75" customHeight="1" x14ac:dyDescent="0.35">
      <c r="A1409" s="15" t="s">
        <v>796</v>
      </c>
      <c r="B1409" s="13" t="s">
        <v>797</v>
      </c>
      <c r="C1409" s="34">
        <v>117</v>
      </c>
      <c r="D1409" s="24">
        <f t="shared" si="183"/>
        <v>28.817733990147783</v>
      </c>
      <c r="E1409" s="34">
        <v>125</v>
      </c>
      <c r="F1409" s="24">
        <f t="shared" si="184"/>
        <v>30.78817733990148</v>
      </c>
      <c r="G1409" s="34">
        <v>164</v>
      </c>
      <c r="H1409" s="24">
        <f t="shared" si="185"/>
        <v>40.39408866995074</v>
      </c>
      <c r="I1409" s="16"/>
    </row>
    <row r="1410" spans="1:9" ht="15.75" customHeight="1" x14ac:dyDescent="0.35">
      <c r="A1410" s="15" t="s">
        <v>798</v>
      </c>
      <c r="B1410" s="13" t="s">
        <v>799</v>
      </c>
      <c r="C1410" s="34">
        <v>41</v>
      </c>
      <c r="D1410" s="24">
        <f t="shared" si="183"/>
        <v>10.098522167487685</v>
      </c>
      <c r="E1410" s="34">
        <v>61</v>
      </c>
      <c r="F1410" s="24">
        <f t="shared" si="184"/>
        <v>15.024630541871922</v>
      </c>
      <c r="G1410" s="34">
        <v>304</v>
      </c>
      <c r="H1410" s="24">
        <f t="shared" si="185"/>
        <v>74.876847290640399</v>
      </c>
      <c r="I1410" s="16"/>
    </row>
    <row r="1411" spans="1:9" ht="15.75" customHeight="1" x14ac:dyDescent="0.35">
      <c r="A1411" s="15" t="s">
        <v>800</v>
      </c>
      <c r="B1411" s="13" t="s">
        <v>801</v>
      </c>
      <c r="C1411" s="34">
        <v>137</v>
      </c>
      <c r="D1411" s="24">
        <f t="shared" si="183"/>
        <v>33.743842364532014</v>
      </c>
      <c r="E1411" s="34">
        <v>118</v>
      </c>
      <c r="F1411" s="24">
        <f t="shared" si="184"/>
        <v>29.064039408866993</v>
      </c>
      <c r="G1411" s="34">
        <v>151</v>
      </c>
      <c r="H1411" s="24">
        <f t="shared" si="185"/>
        <v>37.192118226600982</v>
      </c>
      <c r="I1411" s="16"/>
    </row>
    <row r="1412" spans="1:9" ht="15.75" customHeight="1" x14ac:dyDescent="0.35">
      <c r="A1412" s="15" t="s">
        <v>802</v>
      </c>
      <c r="B1412" s="13" t="s">
        <v>803</v>
      </c>
      <c r="C1412" s="34">
        <v>306</v>
      </c>
      <c r="D1412" s="24">
        <f t="shared" si="183"/>
        <v>75.369458128078819</v>
      </c>
      <c r="E1412" s="34">
        <v>58</v>
      </c>
      <c r="F1412" s="24">
        <f t="shared" si="184"/>
        <v>14.285714285714285</v>
      </c>
      <c r="G1412" s="34">
        <v>42</v>
      </c>
      <c r="H1412" s="24">
        <f t="shared" si="185"/>
        <v>10.344827586206897</v>
      </c>
      <c r="I1412" s="16"/>
    </row>
    <row r="1413" spans="1:9" ht="15.75" customHeight="1" x14ac:dyDescent="0.35">
      <c r="A1413" s="15" t="s">
        <v>804</v>
      </c>
      <c r="B1413" s="13" t="s">
        <v>805</v>
      </c>
      <c r="C1413" s="34">
        <v>135</v>
      </c>
      <c r="D1413" s="24">
        <f t="shared" si="183"/>
        <v>33.251231527093594</v>
      </c>
      <c r="E1413" s="34">
        <v>97</v>
      </c>
      <c r="F1413" s="24">
        <f t="shared" si="184"/>
        <v>23.891625615763548</v>
      </c>
      <c r="G1413" s="34">
        <v>174</v>
      </c>
      <c r="H1413" s="24">
        <f t="shared" si="185"/>
        <v>42.857142857142854</v>
      </c>
      <c r="I1413" s="16"/>
    </row>
    <row r="1414" spans="1:9" ht="15.75" customHeight="1" x14ac:dyDescent="0.35">
      <c r="A1414" s="15" t="s">
        <v>806</v>
      </c>
      <c r="B1414" s="13" t="s">
        <v>807</v>
      </c>
      <c r="C1414" s="34">
        <v>109</v>
      </c>
      <c r="D1414" s="24">
        <f t="shared" si="183"/>
        <v>26.847290640394089</v>
      </c>
      <c r="E1414" s="34">
        <v>100</v>
      </c>
      <c r="F1414" s="24">
        <f t="shared" si="184"/>
        <v>24.630541871921181</v>
      </c>
      <c r="G1414" s="34">
        <v>197</v>
      </c>
      <c r="H1414" s="24">
        <f t="shared" si="185"/>
        <v>48.522167487684733</v>
      </c>
      <c r="I1414" s="16"/>
    </row>
    <row r="1415" spans="1:9" ht="15.75" customHeight="1" x14ac:dyDescent="0.35">
      <c r="A1415" s="15" t="s">
        <v>808</v>
      </c>
      <c r="B1415" s="13" t="s">
        <v>809</v>
      </c>
      <c r="C1415" s="34">
        <v>156</v>
      </c>
      <c r="D1415" s="24">
        <f t="shared" si="183"/>
        <v>38.423645320197039</v>
      </c>
      <c r="E1415" s="34">
        <v>106</v>
      </c>
      <c r="F1415" s="24">
        <f t="shared" si="184"/>
        <v>26.108374384236456</v>
      </c>
      <c r="G1415" s="34">
        <v>144</v>
      </c>
      <c r="H1415" s="24">
        <f t="shared" si="185"/>
        <v>35.467980295566505</v>
      </c>
      <c r="I1415" s="16"/>
    </row>
    <row r="1416" spans="1:9" ht="15.75" customHeight="1" x14ac:dyDescent="0.35">
      <c r="A1416" s="15" t="s">
        <v>810</v>
      </c>
      <c r="B1416" s="13" t="s">
        <v>811</v>
      </c>
      <c r="C1416" s="22"/>
      <c r="D1416" s="100" t="s">
        <v>214</v>
      </c>
      <c r="E1416" s="101"/>
      <c r="F1416" s="102"/>
      <c r="G1416" s="102"/>
      <c r="H1416" s="103"/>
    </row>
    <row r="1418" spans="1:9" ht="40.4" customHeight="1" x14ac:dyDescent="0.35">
      <c r="B1418" s="88" t="s">
        <v>812</v>
      </c>
      <c r="C1418" s="88"/>
      <c r="D1418" s="88"/>
      <c r="E1418" s="88"/>
      <c r="F1418" s="89"/>
      <c r="G1418" s="6"/>
    </row>
    <row r="1419" spans="1:9" ht="32.25" customHeight="1" x14ac:dyDescent="0.35">
      <c r="A1419" s="7"/>
      <c r="B1419" s="7"/>
      <c r="C1419" s="92" t="s">
        <v>216</v>
      </c>
      <c r="D1419" s="93"/>
      <c r="E1419" s="92" t="s">
        <v>3</v>
      </c>
      <c r="F1419" s="93"/>
      <c r="G1419" s="92" t="s">
        <v>4</v>
      </c>
      <c r="H1419" s="93"/>
    </row>
    <row r="1420" spans="1:9" ht="15.75" customHeight="1" x14ac:dyDescent="0.35">
      <c r="A1420" s="7"/>
      <c r="B1420" s="7"/>
      <c r="C1420" s="34" t="s">
        <v>1000</v>
      </c>
      <c r="D1420" s="8" t="s">
        <v>1001</v>
      </c>
      <c r="E1420" s="34" t="s">
        <v>1000</v>
      </c>
      <c r="F1420" s="8" t="s">
        <v>1001</v>
      </c>
      <c r="G1420" s="34" t="s">
        <v>1000</v>
      </c>
      <c r="H1420" s="8" t="s">
        <v>1001</v>
      </c>
    </row>
    <row r="1421" spans="1:9" ht="14.5" x14ac:dyDescent="0.35">
      <c r="A1421" s="15">
        <v>1</v>
      </c>
      <c r="B1421" s="13" t="s">
        <v>813</v>
      </c>
      <c r="C1421" s="10">
        <v>342</v>
      </c>
      <c r="D1421" s="24">
        <f>C1421/505*100</f>
        <v>67.722772277227733</v>
      </c>
      <c r="E1421" s="10">
        <v>152</v>
      </c>
      <c r="F1421" s="24">
        <f>E1421/202*100</f>
        <v>75.247524752475243</v>
      </c>
      <c r="G1421" s="10">
        <v>271</v>
      </c>
      <c r="H1421" s="24">
        <f>G1421/406*100</f>
        <v>66.748768472906406</v>
      </c>
    </row>
    <row r="1422" spans="1:9" ht="14.5" x14ac:dyDescent="0.35">
      <c r="A1422" s="15">
        <v>2</v>
      </c>
      <c r="B1422" s="13" t="s">
        <v>814</v>
      </c>
      <c r="C1422" s="34">
        <v>163</v>
      </c>
      <c r="D1422" s="24">
        <f>C1422/505*100</f>
        <v>32.277227722772281</v>
      </c>
      <c r="E1422" s="10">
        <v>50</v>
      </c>
      <c r="F1422" s="24">
        <f>E1422/202*100</f>
        <v>24.752475247524753</v>
      </c>
      <c r="G1422" s="10">
        <v>135</v>
      </c>
      <c r="H1422" s="24">
        <f>G1422/406*100</f>
        <v>33.251231527093594</v>
      </c>
    </row>
    <row r="1425" spans="1:8" ht="40.4" customHeight="1" x14ac:dyDescent="0.35">
      <c r="B1425" s="88" t="s">
        <v>815</v>
      </c>
      <c r="C1425" s="88"/>
      <c r="D1425" s="88"/>
      <c r="E1425" s="88"/>
      <c r="F1425" s="89"/>
      <c r="G1425" s="6"/>
    </row>
    <row r="1426" spans="1:8" ht="32.25" customHeight="1" x14ac:dyDescent="0.35">
      <c r="A1426" s="7"/>
      <c r="B1426" s="7"/>
      <c r="C1426" s="92" t="s">
        <v>216</v>
      </c>
      <c r="D1426" s="93"/>
      <c r="E1426" s="92" t="s">
        <v>3</v>
      </c>
      <c r="F1426" s="93"/>
      <c r="G1426" s="92" t="s">
        <v>4</v>
      </c>
      <c r="H1426" s="93"/>
    </row>
    <row r="1427" spans="1:8" ht="15.75" customHeight="1" x14ac:dyDescent="0.35">
      <c r="A1427" s="7"/>
      <c r="B1427" s="7"/>
      <c r="C1427" s="34" t="s">
        <v>1000</v>
      </c>
      <c r="D1427" s="8" t="s">
        <v>1001</v>
      </c>
      <c r="E1427" s="34" t="s">
        <v>1000</v>
      </c>
      <c r="F1427" s="8" t="s">
        <v>1001</v>
      </c>
      <c r="G1427" s="34" t="s">
        <v>1000</v>
      </c>
      <c r="H1427" s="8" t="s">
        <v>1001</v>
      </c>
    </row>
    <row r="1428" spans="1:8" ht="14.5" x14ac:dyDescent="0.35">
      <c r="A1428" s="15">
        <v>1</v>
      </c>
      <c r="B1428" s="13" t="s">
        <v>816</v>
      </c>
      <c r="C1428" s="10">
        <v>109</v>
      </c>
      <c r="D1428" s="24">
        <f>C1428/505*100</f>
        <v>21.584158415841586</v>
      </c>
      <c r="E1428" s="10">
        <v>12</v>
      </c>
      <c r="F1428" s="24">
        <f>E1428/202*100</f>
        <v>5.9405940594059405</v>
      </c>
      <c r="G1428" s="10">
        <v>103</v>
      </c>
      <c r="H1428" s="24">
        <f>G1428/406*100</f>
        <v>25.369458128078819</v>
      </c>
    </row>
    <row r="1429" spans="1:8" ht="14.5" x14ac:dyDescent="0.35">
      <c r="A1429" s="15">
        <v>2</v>
      </c>
      <c r="B1429" s="13" t="s">
        <v>817</v>
      </c>
      <c r="C1429" s="34">
        <v>120</v>
      </c>
      <c r="D1429" s="24">
        <f t="shared" ref="D1429:D1431" si="186">C1429/505*100</f>
        <v>23.762376237623762</v>
      </c>
      <c r="E1429" s="34">
        <v>82</v>
      </c>
      <c r="F1429" s="24">
        <f t="shared" ref="F1429:F1431" si="187">E1429/202*100</f>
        <v>40.594059405940598</v>
      </c>
      <c r="G1429" s="10">
        <v>82</v>
      </c>
      <c r="H1429" s="24">
        <f t="shared" ref="H1429:H1431" si="188">G1429/406*100</f>
        <v>20.19704433497537</v>
      </c>
    </row>
    <row r="1430" spans="1:8" ht="14.5" x14ac:dyDescent="0.35">
      <c r="A1430" s="15">
        <v>3</v>
      </c>
      <c r="B1430" s="13" t="s">
        <v>818</v>
      </c>
      <c r="C1430" s="34">
        <v>161</v>
      </c>
      <c r="D1430" s="24">
        <f t="shared" si="186"/>
        <v>31.881188118811881</v>
      </c>
      <c r="E1430" s="34">
        <v>60</v>
      </c>
      <c r="F1430" s="24">
        <f t="shared" si="187"/>
        <v>29.702970297029701</v>
      </c>
      <c r="G1430" s="10">
        <v>131</v>
      </c>
      <c r="H1430" s="24">
        <f t="shared" si="188"/>
        <v>32.266009852216747</v>
      </c>
    </row>
    <row r="1431" spans="1:8" ht="14.5" x14ac:dyDescent="0.35">
      <c r="A1431" s="15">
        <v>4</v>
      </c>
      <c r="B1431" s="13" t="s">
        <v>819</v>
      </c>
      <c r="C1431" s="34">
        <v>115</v>
      </c>
      <c r="D1431" s="24">
        <f t="shared" si="186"/>
        <v>22.772277227722775</v>
      </c>
      <c r="E1431" s="34">
        <v>48</v>
      </c>
      <c r="F1431" s="24">
        <f t="shared" si="187"/>
        <v>23.762376237623762</v>
      </c>
      <c r="G1431" s="10">
        <v>90</v>
      </c>
      <c r="H1431" s="24">
        <f t="shared" si="188"/>
        <v>22.167487684729064</v>
      </c>
    </row>
    <row r="1434" spans="1:8" ht="40.4" customHeight="1" x14ac:dyDescent="0.35">
      <c r="B1434" s="88" t="s">
        <v>820</v>
      </c>
      <c r="C1434" s="88"/>
      <c r="D1434" s="88"/>
      <c r="E1434" s="88"/>
      <c r="F1434" s="89"/>
      <c r="G1434" s="6"/>
    </row>
    <row r="1435" spans="1:8" s="121" customFormat="1" ht="32.25" customHeight="1" x14ac:dyDescent="0.35">
      <c r="B1435" s="105" t="s">
        <v>821</v>
      </c>
      <c r="C1435" s="105"/>
      <c r="D1435" s="105"/>
      <c r="E1435" s="105"/>
      <c r="F1435" s="108"/>
      <c r="G1435" s="133"/>
    </row>
    <row r="1436" spans="1:8" ht="32.25" customHeight="1" x14ac:dyDescent="0.35">
      <c r="A1436" s="7"/>
      <c r="B1436" s="7"/>
      <c r="C1436" s="92" t="s">
        <v>822</v>
      </c>
      <c r="D1436" s="93"/>
      <c r="E1436" s="92" t="s">
        <v>823</v>
      </c>
      <c r="F1436" s="93"/>
      <c r="G1436" s="106"/>
      <c r="H1436" s="107"/>
    </row>
    <row r="1437" spans="1:8" ht="16.5" customHeight="1" x14ac:dyDescent="0.35">
      <c r="A1437" s="7"/>
      <c r="B1437" s="7"/>
      <c r="C1437" s="34" t="s">
        <v>1000</v>
      </c>
      <c r="D1437" s="8" t="s">
        <v>1001</v>
      </c>
      <c r="E1437" s="34" t="s">
        <v>1000</v>
      </c>
      <c r="F1437" s="8" t="s">
        <v>1001</v>
      </c>
      <c r="G1437" s="49"/>
      <c r="H1437" s="40"/>
    </row>
    <row r="1438" spans="1:8" ht="14.5" x14ac:dyDescent="0.35">
      <c r="A1438" s="15">
        <v>1</v>
      </c>
      <c r="B1438" s="13" t="s">
        <v>5</v>
      </c>
      <c r="C1438" s="34">
        <v>16</v>
      </c>
      <c r="D1438" s="24">
        <f>C1438/44*100</f>
        <v>36.363636363636367</v>
      </c>
      <c r="E1438" s="34">
        <v>38</v>
      </c>
      <c r="F1438" s="24">
        <f>E1438/94*100</f>
        <v>40.425531914893611</v>
      </c>
      <c r="G1438" s="41"/>
      <c r="H1438" s="42"/>
    </row>
    <row r="1439" spans="1:8" ht="14.5" x14ac:dyDescent="0.35">
      <c r="A1439" s="15">
        <v>2</v>
      </c>
      <c r="B1439" s="13" t="s">
        <v>6</v>
      </c>
      <c r="C1439" s="34">
        <v>28</v>
      </c>
      <c r="D1439" s="24">
        <f>C1439/44*100</f>
        <v>63.636363636363633</v>
      </c>
      <c r="E1439" s="34">
        <v>56</v>
      </c>
      <c r="F1439" s="24">
        <f>E1439/94*100</f>
        <v>59.574468085106382</v>
      </c>
      <c r="G1439" s="41"/>
      <c r="H1439" s="42"/>
    </row>
    <row r="1442" spans="1:9" ht="40.4" customHeight="1" x14ac:dyDescent="0.35">
      <c r="B1442" s="88" t="s">
        <v>824</v>
      </c>
      <c r="C1442" s="88"/>
      <c r="D1442" s="88"/>
      <c r="E1442" s="88"/>
      <c r="F1442" s="89"/>
      <c r="G1442" s="6"/>
    </row>
    <row r="1443" spans="1:9" s="131" customFormat="1" ht="17.25" customHeight="1" x14ac:dyDescent="0.35">
      <c r="B1443" s="17" t="s">
        <v>825</v>
      </c>
      <c r="C1443" s="132"/>
      <c r="D1443" s="132"/>
      <c r="E1443" s="132"/>
      <c r="F1443" s="133"/>
      <c r="G1443" s="133"/>
    </row>
    <row r="1444" spans="1:9" ht="33.75" customHeight="1" x14ac:dyDescent="0.35">
      <c r="A1444" s="7"/>
      <c r="B1444" s="7"/>
      <c r="C1444" s="92" t="s">
        <v>826</v>
      </c>
      <c r="D1444" s="93"/>
      <c r="E1444" s="92" t="s">
        <v>827</v>
      </c>
      <c r="F1444" s="93"/>
      <c r="G1444" s="106"/>
      <c r="H1444" s="107"/>
    </row>
    <row r="1445" spans="1:9" ht="16.5" customHeight="1" x14ac:dyDescent="0.35">
      <c r="A1445" s="7"/>
      <c r="B1445" s="7"/>
      <c r="C1445" s="34" t="s">
        <v>1000</v>
      </c>
      <c r="D1445" s="8" t="s">
        <v>1001</v>
      </c>
      <c r="E1445" s="34" t="s">
        <v>1000</v>
      </c>
      <c r="F1445" s="8" t="s">
        <v>1001</v>
      </c>
      <c r="G1445" s="49"/>
      <c r="H1445" s="40"/>
    </row>
    <row r="1446" spans="1:9" ht="15.75" customHeight="1" x14ac:dyDescent="0.35">
      <c r="A1446" s="15" t="s">
        <v>828</v>
      </c>
      <c r="B1446" s="13" t="s">
        <v>829</v>
      </c>
      <c r="C1446" s="34">
        <v>18</v>
      </c>
      <c r="D1446" s="24">
        <f>C1446/28*100</f>
        <v>64.285714285714292</v>
      </c>
      <c r="E1446" s="34">
        <v>39</v>
      </c>
      <c r="F1446" s="24">
        <f>E1446/56*100</f>
        <v>69.642857142857139</v>
      </c>
      <c r="G1446" s="41"/>
      <c r="H1446" s="42"/>
      <c r="I1446" s="16"/>
    </row>
    <row r="1447" spans="1:9" ht="15.75" customHeight="1" x14ac:dyDescent="0.35">
      <c r="A1447" s="15" t="s">
        <v>830</v>
      </c>
      <c r="B1447" s="13" t="s">
        <v>831</v>
      </c>
      <c r="C1447" s="34">
        <v>3</v>
      </c>
      <c r="D1447" s="24">
        <f t="shared" ref="D1447:D1454" si="189">C1447/28*100</f>
        <v>10.714285714285714</v>
      </c>
      <c r="E1447" s="10">
        <v>10</v>
      </c>
      <c r="F1447" s="24">
        <f t="shared" ref="F1447:F1454" si="190">E1447/56*100</f>
        <v>17.857142857142858</v>
      </c>
      <c r="G1447" s="41"/>
      <c r="H1447" s="42"/>
      <c r="I1447" s="16"/>
    </row>
    <row r="1448" spans="1:9" ht="15.75" customHeight="1" x14ac:dyDescent="0.35">
      <c r="A1448" s="15" t="s">
        <v>832</v>
      </c>
      <c r="B1448" s="13" t="s">
        <v>833</v>
      </c>
      <c r="C1448" s="34">
        <v>9</v>
      </c>
      <c r="D1448" s="24">
        <f t="shared" si="189"/>
        <v>32.142857142857146</v>
      </c>
      <c r="E1448" s="10">
        <v>11</v>
      </c>
      <c r="F1448" s="24">
        <f t="shared" si="190"/>
        <v>19.642857142857142</v>
      </c>
      <c r="G1448" s="12"/>
      <c r="H1448" s="12"/>
      <c r="I1448" s="16"/>
    </row>
    <row r="1449" spans="1:9" ht="15.75" customHeight="1" x14ac:dyDescent="0.35">
      <c r="A1449" s="15" t="s">
        <v>834</v>
      </c>
      <c r="B1449" s="13" t="s">
        <v>835</v>
      </c>
      <c r="C1449" s="34">
        <v>5</v>
      </c>
      <c r="D1449" s="24">
        <f t="shared" si="189"/>
        <v>17.857142857142858</v>
      </c>
      <c r="E1449" s="10">
        <v>8</v>
      </c>
      <c r="F1449" s="24">
        <f t="shared" si="190"/>
        <v>14.285714285714285</v>
      </c>
      <c r="G1449" s="12"/>
      <c r="H1449" s="12"/>
      <c r="I1449" s="16"/>
    </row>
    <row r="1450" spans="1:9" ht="15.75" customHeight="1" x14ac:dyDescent="0.35">
      <c r="A1450" s="15" t="s">
        <v>836</v>
      </c>
      <c r="B1450" s="13" t="s">
        <v>837</v>
      </c>
      <c r="C1450" s="34">
        <v>9</v>
      </c>
      <c r="D1450" s="24">
        <f t="shared" si="189"/>
        <v>32.142857142857146</v>
      </c>
      <c r="E1450" s="10">
        <v>15</v>
      </c>
      <c r="F1450" s="24">
        <f t="shared" si="190"/>
        <v>26.785714285714285</v>
      </c>
      <c r="G1450" s="12"/>
      <c r="H1450" s="12"/>
      <c r="I1450" s="16"/>
    </row>
    <row r="1451" spans="1:9" ht="15.75" customHeight="1" x14ac:dyDescent="0.35">
      <c r="A1451" s="15" t="s">
        <v>838</v>
      </c>
      <c r="B1451" s="13" t="s">
        <v>839</v>
      </c>
      <c r="C1451" s="34">
        <v>4</v>
      </c>
      <c r="D1451" s="24">
        <f t="shared" si="189"/>
        <v>14.285714285714285</v>
      </c>
      <c r="E1451" s="10">
        <v>9</v>
      </c>
      <c r="F1451" s="24">
        <f t="shared" si="190"/>
        <v>16.071428571428573</v>
      </c>
      <c r="G1451" s="12"/>
      <c r="H1451" s="12"/>
      <c r="I1451" s="16"/>
    </row>
    <row r="1452" spans="1:9" ht="15.75" customHeight="1" x14ac:dyDescent="0.35">
      <c r="A1452" s="15" t="s">
        <v>840</v>
      </c>
      <c r="B1452" s="13" t="s">
        <v>841</v>
      </c>
      <c r="C1452" s="34">
        <v>4</v>
      </c>
      <c r="D1452" s="24">
        <f t="shared" si="189"/>
        <v>14.285714285714285</v>
      </c>
      <c r="E1452" s="10">
        <v>5</v>
      </c>
      <c r="F1452" s="24">
        <f t="shared" si="190"/>
        <v>8.9285714285714288</v>
      </c>
      <c r="G1452" s="12"/>
      <c r="H1452" s="12"/>
      <c r="I1452" s="16"/>
    </row>
    <row r="1453" spans="1:9" ht="15.75" customHeight="1" x14ac:dyDescent="0.35">
      <c r="A1453" s="15" t="s">
        <v>842</v>
      </c>
      <c r="B1453" s="13" t="s">
        <v>843</v>
      </c>
      <c r="C1453" s="34">
        <v>4</v>
      </c>
      <c r="D1453" s="24">
        <f t="shared" si="189"/>
        <v>14.285714285714285</v>
      </c>
      <c r="E1453" s="10">
        <v>11</v>
      </c>
      <c r="F1453" s="24">
        <f t="shared" si="190"/>
        <v>19.642857142857142</v>
      </c>
      <c r="G1453" s="12"/>
      <c r="H1453" s="12"/>
      <c r="I1453" s="16"/>
    </row>
    <row r="1454" spans="1:9" ht="15.75" customHeight="1" x14ac:dyDescent="0.35">
      <c r="A1454" s="15" t="s">
        <v>844</v>
      </c>
      <c r="B1454" s="7" t="s">
        <v>845</v>
      </c>
      <c r="C1454" s="36">
        <v>0</v>
      </c>
      <c r="D1454" s="24">
        <f t="shared" si="189"/>
        <v>0</v>
      </c>
      <c r="E1454" s="35">
        <v>0</v>
      </c>
      <c r="F1454" s="24">
        <f t="shared" si="190"/>
        <v>0</v>
      </c>
      <c r="G1454" s="12"/>
    </row>
    <row r="1457" spans="1:9" ht="40.4" customHeight="1" x14ac:dyDescent="0.35">
      <c r="B1457" s="88" t="s">
        <v>846</v>
      </c>
      <c r="C1457" s="88"/>
      <c r="D1457" s="88"/>
      <c r="E1457" s="88"/>
      <c r="F1457" s="89"/>
      <c r="G1457" s="6"/>
    </row>
    <row r="1458" spans="1:9" s="121" customFormat="1" ht="32.25" customHeight="1" x14ac:dyDescent="0.35">
      <c r="B1458" s="135" t="s">
        <v>847</v>
      </c>
      <c r="C1458" s="135"/>
      <c r="D1458" s="135"/>
      <c r="E1458" s="135"/>
      <c r="F1458" s="136"/>
      <c r="G1458" s="133"/>
    </row>
    <row r="1459" spans="1:9" ht="32.25" customHeight="1" x14ac:dyDescent="0.35">
      <c r="A1459" s="7"/>
      <c r="B1459" s="7"/>
      <c r="C1459" s="92" t="s">
        <v>848</v>
      </c>
      <c r="D1459" s="93"/>
      <c r="E1459" s="40"/>
      <c r="F1459" s="40"/>
      <c r="G1459" s="40"/>
      <c r="H1459" s="40"/>
    </row>
    <row r="1460" spans="1:9" ht="13.5" customHeight="1" x14ac:dyDescent="0.35">
      <c r="A1460" s="7"/>
      <c r="B1460" s="7"/>
      <c r="C1460" s="34" t="s">
        <v>1000</v>
      </c>
      <c r="D1460" s="8" t="s">
        <v>1001</v>
      </c>
      <c r="E1460" s="40"/>
      <c r="F1460" s="40"/>
      <c r="G1460" s="40"/>
      <c r="H1460" s="40"/>
    </row>
    <row r="1461" spans="1:9" ht="14.5" x14ac:dyDescent="0.35">
      <c r="A1461" s="15">
        <v>1</v>
      </c>
      <c r="B1461" s="13" t="s">
        <v>5</v>
      </c>
      <c r="C1461" s="34">
        <v>151</v>
      </c>
      <c r="D1461" s="24">
        <f>C1461/185*100</f>
        <v>81.621621621621614</v>
      </c>
      <c r="E1461" s="30"/>
      <c r="F1461" s="12"/>
      <c r="G1461" s="12"/>
      <c r="H1461" s="12"/>
    </row>
    <row r="1462" spans="1:9" ht="14.5" x14ac:dyDescent="0.35">
      <c r="A1462" s="15">
        <v>2</v>
      </c>
      <c r="B1462" s="13" t="s">
        <v>6</v>
      </c>
      <c r="C1462" s="34">
        <v>34</v>
      </c>
      <c r="D1462" s="24">
        <f>C1462/185*100</f>
        <v>18.378378378378379</v>
      </c>
      <c r="E1462" s="30"/>
      <c r="F1462" s="12"/>
      <c r="G1462" s="12"/>
      <c r="H1462" s="12"/>
    </row>
    <row r="1465" spans="1:9" ht="40.4" customHeight="1" x14ac:dyDescent="0.35">
      <c r="B1465" s="88" t="s">
        <v>849</v>
      </c>
      <c r="C1465" s="88"/>
      <c r="D1465" s="88"/>
      <c r="E1465" s="88"/>
      <c r="F1465" s="89"/>
      <c r="G1465" s="6"/>
    </row>
    <row r="1466" spans="1:9" s="131" customFormat="1" ht="16.5" customHeight="1" x14ac:dyDescent="0.35">
      <c r="B1466" s="109" t="s">
        <v>850</v>
      </c>
      <c r="C1466" s="109"/>
      <c r="D1466" s="140"/>
      <c r="E1466" s="141"/>
      <c r="F1466" s="141"/>
    </row>
    <row r="1467" spans="1:9" ht="33.75" customHeight="1" x14ac:dyDescent="0.35">
      <c r="A1467" s="7"/>
      <c r="B1467" s="7"/>
      <c r="C1467" s="92" t="s">
        <v>851</v>
      </c>
      <c r="D1467" s="93"/>
      <c r="E1467" s="40"/>
      <c r="F1467" s="40"/>
      <c r="G1467" s="40"/>
      <c r="H1467" s="40"/>
    </row>
    <row r="1468" spans="1:9" ht="13.5" customHeight="1" x14ac:dyDescent="0.35">
      <c r="A1468" s="7"/>
      <c r="B1468" s="7"/>
      <c r="C1468" s="34" t="s">
        <v>1000</v>
      </c>
      <c r="D1468" s="8" t="s">
        <v>1001</v>
      </c>
      <c r="E1468" s="40"/>
      <c r="F1468" s="40"/>
      <c r="G1468" s="40"/>
      <c r="H1468" s="40"/>
    </row>
    <row r="1469" spans="1:9" ht="15.75" customHeight="1" x14ac:dyDescent="0.35">
      <c r="A1469" s="15" t="s">
        <v>852</v>
      </c>
      <c r="B1469" s="13" t="s">
        <v>831</v>
      </c>
      <c r="C1469" s="34">
        <v>12</v>
      </c>
      <c r="D1469" s="24">
        <f>C1469/34*100</f>
        <v>35.294117647058826</v>
      </c>
      <c r="E1469" s="30"/>
      <c r="F1469" s="12"/>
      <c r="G1469" s="12"/>
      <c r="H1469" s="12"/>
      <c r="I1469" s="16"/>
    </row>
    <row r="1470" spans="1:9" ht="15.75" customHeight="1" x14ac:dyDescent="0.35">
      <c r="A1470" s="15" t="s">
        <v>853</v>
      </c>
      <c r="B1470" s="13" t="s">
        <v>833</v>
      </c>
      <c r="C1470" s="34">
        <v>6</v>
      </c>
      <c r="D1470" s="24">
        <f t="shared" ref="D1470:D1473" si="191">C1470/34*100</f>
        <v>17.647058823529413</v>
      </c>
      <c r="E1470" s="30"/>
      <c r="F1470" s="12"/>
      <c r="G1470" s="12"/>
      <c r="H1470" s="12"/>
      <c r="I1470" s="16"/>
    </row>
    <row r="1471" spans="1:9" ht="15.75" customHeight="1" x14ac:dyDescent="0.35">
      <c r="A1471" s="15" t="s">
        <v>854</v>
      </c>
      <c r="B1471" s="13" t="s">
        <v>835</v>
      </c>
      <c r="C1471" s="34">
        <v>5</v>
      </c>
      <c r="D1471" s="24">
        <f t="shared" si="191"/>
        <v>14.705882352941178</v>
      </c>
      <c r="E1471" s="30"/>
      <c r="F1471" s="12"/>
      <c r="G1471" s="12"/>
      <c r="H1471" s="12"/>
      <c r="I1471" s="16"/>
    </row>
    <row r="1472" spans="1:9" ht="15.75" customHeight="1" x14ac:dyDescent="0.35">
      <c r="A1472" s="15" t="s">
        <v>855</v>
      </c>
      <c r="B1472" s="13" t="s">
        <v>837</v>
      </c>
      <c r="C1472" s="34">
        <v>5</v>
      </c>
      <c r="D1472" s="24">
        <f t="shared" si="191"/>
        <v>14.705882352941178</v>
      </c>
      <c r="E1472" s="30"/>
      <c r="F1472" s="12"/>
      <c r="G1472" s="12"/>
      <c r="H1472" s="12"/>
      <c r="I1472" s="16"/>
    </row>
    <row r="1473" spans="1:9" ht="30" customHeight="1" x14ac:dyDescent="0.35">
      <c r="A1473" s="15" t="s">
        <v>856</v>
      </c>
      <c r="B1473" s="13" t="s">
        <v>857</v>
      </c>
      <c r="C1473" s="34">
        <v>4</v>
      </c>
      <c r="D1473" s="24">
        <f t="shared" si="191"/>
        <v>11.76470588235294</v>
      </c>
      <c r="E1473" s="43"/>
      <c r="F1473" s="12"/>
      <c r="G1473" s="12"/>
      <c r="H1473" s="12"/>
      <c r="I1473" s="16"/>
    </row>
    <row r="1474" spans="1:9" ht="15.75" customHeight="1" x14ac:dyDescent="0.35">
      <c r="A1474" s="15" t="s">
        <v>858</v>
      </c>
      <c r="B1474" s="13" t="s">
        <v>859</v>
      </c>
      <c r="C1474" s="34">
        <v>8</v>
      </c>
      <c r="D1474" s="11">
        <f t="shared" ref="D1474:D1477" si="192">C1474/34</f>
        <v>0.23529411764705882</v>
      </c>
      <c r="E1474" s="30"/>
      <c r="F1474" s="12"/>
      <c r="G1474" s="12"/>
      <c r="H1474" s="12"/>
      <c r="I1474" s="16"/>
    </row>
    <row r="1475" spans="1:9" ht="15.75" customHeight="1" x14ac:dyDescent="0.35">
      <c r="A1475" s="15" t="s">
        <v>860</v>
      </c>
      <c r="B1475" s="13" t="s">
        <v>861</v>
      </c>
      <c r="C1475" s="34">
        <v>5</v>
      </c>
      <c r="D1475" s="11">
        <f t="shared" si="192"/>
        <v>0.14705882352941177</v>
      </c>
      <c r="E1475" s="30"/>
      <c r="F1475" s="12"/>
      <c r="G1475" s="12"/>
      <c r="H1475" s="12"/>
      <c r="I1475" s="16"/>
    </row>
    <row r="1476" spans="1:9" ht="15.75" customHeight="1" x14ac:dyDescent="0.35">
      <c r="A1476" s="15" t="s">
        <v>862</v>
      </c>
      <c r="B1476" s="13" t="s">
        <v>863</v>
      </c>
      <c r="C1476" s="34">
        <v>8</v>
      </c>
      <c r="D1476" s="11">
        <f t="shared" si="192"/>
        <v>0.23529411764705882</v>
      </c>
      <c r="E1476" s="30"/>
      <c r="F1476" s="12"/>
      <c r="G1476" s="12"/>
      <c r="H1476" s="12"/>
      <c r="I1476" s="16"/>
    </row>
    <row r="1477" spans="1:9" ht="15.75" customHeight="1" x14ac:dyDescent="0.35">
      <c r="A1477" s="15" t="s">
        <v>864</v>
      </c>
      <c r="B1477" s="7" t="s">
        <v>845</v>
      </c>
      <c r="C1477" s="36">
        <v>0</v>
      </c>
      <c r="D1477" s="11">
        <f t="shared" si="192"/>
        <v>0</v>
      </c>
      <c r="E1477" s="12"/>
      <c r="F1477" s="12"/>
      <c r="G1477" s="12"/>
    </row>
    <row r="1480" spans="1:9" ht="12.75" customHeight="1" x14ac:dyDescent="0.35">
      <c r="B1480" s="110" t="s">
        <v>865</v>
      </c>
      <c r="C1480" s="110"/>
      <c r="D1480" s="111"/>
      <c r="E1480" s="111"/>
      <c r="F1480" s="111"/>
      <c r="G1480" s="18"/>
    </row>
    <row r="1481" spans="1:9" s="18" customFormat="1" ht="57.75" customHeight="1" x14ac:dyDescent="0.35">
      <c r="B1481" s="112" t="s">
        <v>866</v>
      </c>
      <c r="C1481" s="112"/>
      <c r="D1481" s="113"/>
      <c r="E1481" s="113"/>
      <c r="F1481" s="113"/>
      <c r="G1481" s="44"/>
    </row>
    <row r="1482" spans="1:9" s="45" customFormat="1" ht="6" customHeight="1" x14ac:dyDescent="0.2"/>
    <row r="1483" spans="1:9" s="18" customFormat="1" ht="13.4" customHeight="1" x14ac:dyDescent="0.35">
      <c r="B1483" s="18" t="s">
        <v>867</v>
      </c>
    </row>
    <row r="1484" spans="1:9" s="18" customFormat="1" ht="13.4" customHeight="1" x14ac:dyDescent="0.35">
      <c r="B1484" s="18" t="s">
        <v>868</v>
      </c>
    </row>
    <row r="1485" spans="1:9" s="18" customFormat="1" ht="13.4" customHeight="1" x14ac:dyDescent="0.35">
      <c r="B1485" s="18" t="s">
        <v>869</v>
      </c>
    </row>
    <row r="1486" spans="1:9" s="18" customFormat="1" ht="13.4" customHeight="1" x14ac:dyDescent="0.35">
      <c r="B1486" s="18" t="s">
        <v>870</v>
      </c>
    </row>
    <row r="1487" spans="1:9" s="18" customFormat="1" ht="13.4" customHeight="1" x14ac:dyDescent="0.35">
      <c r="B1487" s="18" t="s">
        <v>871</v>
      </c>
    </row>
    <row r="1489" spans="1:9" ht="40.4" customHeight="1" x14ac:dyDescent="0.35">
      <c r="B1489" s="88" t="s">
        <v>872</v>
      </c>
      <c r="C1489" s="88"/>
      <c r="D1489" s="88"/>
      <c r="E1489" s="88"/>
      <c r="F1489" s="89"/>
      <c r="G1489" s="6"/>
    </row>
    <row r="1490" spans="1:9" s="131" customFormat="1" ht="15.75" customHeight="1" x14ac:dyDescent="0.35">
      <c r="B1490" s="137" t="s">
        <v>873</v>
      </c>
      <c r="C1490" s="137"/>
      <c r="D1490" s="138"/>
      <c r="E1490" s="138"/>
      <c r="F1490" s="138"/>
      <c r="G1490" s="139"/>
    </row>
    <row r="1491" spans="1:9" ht="33.75" customHeight="1" x14ac:dyDescent="0.35">
      <c r="A1491" s="7"/>
      <c r="B1491" s="7"/>
      <c r="C1491" s="92" t="s">
        <v>874</v>
      </c>
      <c r="D1491" s="93"/>
      <c r="E1491" s="92" t="s">
        <v>875</v>
      </c>
      <c r="F1491" s="93"/>
      <c r="G1491" s="92" t="s">
        <v>876</v>
      </c>
      <c r="H1491" s="93"/>
    </row>
    <row r="1492" spans="1:9" ht="15.75" customHeight="1" x14ac:dyDescent="0.35">
      <c r="A1492" s="7"/>
      <c r="B1492" s="7"/>
      <c r="C1492" s="34" t="s">
        <v>1000</v>
      </c>
      <c r="D1492" s="8" t="s">
        <v>1001</v>
      </c>
      <c r="E1492" s="34" t="s">
        <v>1000</v>
      </c>
      <c r="F1492" s="8" t="s">
        <v>1001</v>
      </c>
      <c r="G1492" s="34" t="s">
        <v>1000</v>
      </c>
      <c r="H1492" s="8" t="s">
        <v>1001</v>
      </c>
    </row>
    <row r="1493" spans="1:9" ht="15.75" customHeight="1" x14ac:dyDescent="0.35">
      <c r="A1493" s="15" t="s">
        <v>877</v>
      </c>
      <c r="B1493" s="13" t="s">
        <v>878</v>
      </c>
      <c r="C1493" s="34">
        <v>122</v>
      </c>
      <c r="D1493" s="24">
        <f>C1493/276*100</f>
        <v>44.20289855072464</v>
      </c>
      <c r="E1493" s="34">
        <v>37</v>
      </c>
      <c r="F1493" s="24">
        <f>E1493/108*100</f>
        <v>34.25925925925926</v>
      </c>
      <c r="G1493" s="10">
        <v>101</v>
      </c>
      <c r="H1493" s="24">
        <f>G1493/221*100</f>
        <v>45.701357466063349</v>
      </c>
      <c r="I1493" s="16"/>
    </row>
    <row r="1494" spans="1:9" ht="15.75" customHeight="1" x14ac:dyDescent="0.35">
      <c r="A1494" s="15" t="s">
        <v>879</v>
      </c>
      <c r="B1494" s="13" t="s">
        <v>880</v>
      </c>
      <c r="C1494" s="34">
        <v>116</v>
      </c>
      <c r="D1494" s="24">
        <f t="shared" ref="D1494:D1496" si="193">C1494/276*100</f>
        <v>42.028985507246375</v>
      </c>
      <c r="E1494" s="34">
        <v>50</v>
      </c>
      <c r="F1494" s="24">
        <f t="shared" ref="F1494:F1496" si="194">E1494/108*100</f>
        <v>46.296296296296298</v>
      </c>
      <c r="G1494" s="10">
        <v>92</v>
      </c>
      <c r="H1494" s="24">
        <f t="shared" ref="H1494:H1496" si="195">G1494/221*100</f>
        <v>41.628959276018101</v>
      </c>
      <c r="I1494" s="16"/>
    </row>
    <row r="1495" spans="1:9" ht="15.75" customHeight="1" x14ac:dyDescent="0.35">
      <c r="A1495" s="15" t="s">
        <v>881</v>
      </c>
      <c r="B1495" s="13" t="s">
        <v>882</v>
      </c>
      <c r="C1495" s="34">
        <v>67</v>
      </c>
      <c r="D1495" s="24">
        <f t="shared" si="193"/>
        <v>24.275362318840578</v>
      </c>
      <c r="E1495" s="34">
        <v>30</v>
      </c>
      <c r="F1495" s="24">
        <f t="shared" si="194"/>
        <v>27.777777777777779</v>
      </c>
      <c r="G1495" s="10">
        <v>51</v>
      </c>
      <c r="H1495" s="24">
        <f t="shared" si="195"/>
        <v>23.076923076923077</v>
      </c>
      <c r="I1495" s="16"/>
    </row>
    <row r="1496" spans="1:9" ht="15" customHeight="1" x14ac:dyDescent="0.35">
      <c r="A1496" s="15" t="s">
        <v>883</v>
      </c>
      <c r="B1496" s="13" t="s">
        <v>884</v>
      </c>
      <c r="C1496" s="34">
        <v>3</v>
      </c>
      <c r="D1496" s="24">
        <f t="shared" si="193"/>
        <v>1.0869565217391304</v>
      </c>
      <c r="E1496" s="34">
        <v>3</v>
      </c>
      <c r="F1496" s="24">
        <f t="shared" si="194"/>
        <v>2.7777777777777777</v>
      </c>
      <c r="G1496" s="10">
        <v>1</v>
      </c>
      <c r="H1496" s="24">
        <f t="shared" si="195"/>
        <v>0.45248868778280549</v>
      </c>
      <c r="I1496" s="16"/>
    </row>
    <row r="1499" spans="1:9" ht="40.4" customHeight="1" x14ac:dyDescent="0.35">
      <c r="B1499" s="88" t="s">
        <v>885</v>
      </c>
      <c r="C1499" s="88"/>
      <c r="D1499" s="88"/>
      <c r="E1499" s="88"/>
      <c r="F1499" s="89"/>
      <c r="G1499" s="6"/>
    </row>
    <row r="1500" spans="1:9" ht="32.25" customHeight="1" x14ac:dyDescent="0.35">
      <c r="A1500" s="7"/>
      <c r="B1500" s="7"/>
      <c r="C1500" s="92" t="s">
        <v>216</v>
      </c>
      <c r="D1500" s="93"/>
      <c r="E1500" s="92" t="s">
        <v>3</v>
      </c>
      <c r="F1500" s="93"/>
      <c r="G1500" s="92" t="s">
        <v>4</v>
      </c>
      <c r="H1500" s="93"/>
    </row>
    <row r="1501" spans="1:9" ht="15.75" customHeight="1" x14ac:dyDescent="0.35">
      <c r="A1501" s="7"/>
      <c r="B1501" s="7"/>
      <c r="C1501" s="34" t="s">
        <v>1000</v>
      </c>
      <c r="D1501" s="8" t="s">
        <v>1001</v>
      </c>
      <c r="E1501" s="34" t="s">
        <v>1000</v>
      </c>
      <c r="F1501" s="8" t="s">
        <v>1001</v>
      </c>
      <c r="G1501" s="34" t="s">
        <v>1000</v>
      </c>
      <c r="H1501" s="8" t="s">
        <v>1001</v>
      </c>
    </row>
    <row r="1502" spans="1:9" ht="16.5" customHeight="1" x14ac:dyDescent="0.35">
      <c r="A1502" s="15" t="s">
        <v>886</v>
      </c>
      <c r="B1502" s="46" t="s">
        <v>887</v>
      </c>
      <c r="C1502" s="34">
        <v>188</v>
      </c>
      <c r="D1502" s="24">
        <f>C1502/505*100</f>
        <v>37.227722772277225</v>
      </c>
      <c r="E1502" s="34">
        <v>78</v>
      </c>
      <c r="F1502" s="24">
        <f>E1502/202*100</f>
        <v>38.613861386138616</v>
      </c>
      <c r="G1502" s="10">
        <v>148</v>
      </c>
      <c r="H1502" s="24">
        <f>G1502/406*100</f>
        <v>36.453201970443352</v>
      </c>
    </row>
    <row r="1503" spans="1:9" ht="29" x14ac:dyDescent="0.35">
      <c r="A1503" s="15" t="s">
        <v>888</v>
      </c>
      <c r="B1503" s="13" t="s">
        <v>889</v>
      </c>
      <c r="C1503" s="37">
        <v>166</v>
      </c>
      <c r="D1503" s="24">
        <f t="shared" ref="D1503:D1512" si="196">C1503/505*100</f>
        <v>32.871287128712872</v>
      </c>
      <c r="E1503" s="39">
        <v>58</v>
      </c>
      <c r="F1503" s="24">
        <f t="shared" ref="F1503:F1512" si="197">E1503/202*100</f>
        <v>28.71287128712871</v>
      </c>
      <c r="G1503" s="39">
        <v>135</v>
      </c>
      <c r="H1503" s="24">
        <f t="shared" ref="H1503:H1512" si="198">G1503/406*100</f>
        <v>33.251231527093594</v>
      </c>
    </row>
    <row r="1504" spans="1:9" ht="14.5" x14ac:dyDescent="0.35">
      <c r="A1504" s="15" t="s">
        <v>890</v>
      </c>
      <c r="B1504" s="13" t="s">
        <v>891</v>
      </c>
      <c r="C1504" s="34">
        <v>200</v>
      </c>
      <c r="D1504" s="24">
        <f t="shared" si="196"/>
        <v>39.603960396039604</v>
      </c>
      <c r="E1504" s="10">
        <v>64</v>
      </c>
      <c r="F1504" s="24">
        <f t="shared" si="197"/>
        <v>31.683168316831683</v>
      </c>
      <c r="G1504" s="10">
        <v>170</v>
      </c>
      <c r="H1504" s="24">
        <f t="shared" si="198"/>
        <v>41.871921182266007</v>
      </c>
    </row>
    <row r="1505" spans="1:8" ht="14.5" x14ac:dyDescent="0.35">
      <c r="A1505" s="15" t="s">
        <v>892</v>
      </c>
      <c r="B1505" s="13" t="s">
        <v>893</v>
      </c>
      <c r="C1505" s="34">
        <v>111</v>
      </c>
      <c r="D1505" s="24">
        <f t="shared" si="196"/>
        <v>21.980198019801982</v>
      </c>
      <c r="E1505" s="10">
        <v>29</v>
      </c>
      <c r="F1505" s="24">
        <f t="shared" si="197"/>
        <v>14.356435643564355</v>
      </c>
      <c r="G1505" s="10">
        <v>98</v>
      </c>
      <c r="H1505" s="24">
        <f t="shared" si="198"/>
        <v>24.137931034482758</v>
      </c>
    </row>
    <row r="1506" spans="1:8" ht="14.5" x14ac:dyDescent="0.35">
      <c r="A1506" s="15" t="s">
        <v>894</v>
      </c>
      <c r="B1506" s="13" t="s">
        <v>895</v>
      </c>
      <c r="C1506" s="34">
        <v>92</v>
      </c>
      <c r="D1506" s="24">
        <f t="shared" si="196"/>
        <v>18.217821782178216</v>
      </c>
      <c r="E1506" s="10">
        <v>33</v>
      </c>
      <c r="F1506" s="24">
        <f t="shared" si="197"/>
        <v>16.336633663366339</v>
      </c>
      <c r="G1506" s="10">
        <v>76</v>
      </c>
      <c r="H1506" s="24">
        <f t="shared" si="198"/>
        <v>18.7192118226601</v>
      </c>
    </row>
    <row r="1507" spans="1:8" ht="14.5" x14ac:dyDescent="0.35">
      <c r="A1507" s="15" t="s">
        <v>896</v>
      </c>
      <c r="B1507" s="13" t="s">
        <v>897</v>
      </c>
      <c r="C1507" s="34">
        <v>190</v>
      </c>
      <c r="D1507" s="24">
        <f t="shared" si="196"/>
        <v>37.623762376237622</v>
      </c>
      <c r="E1507" s="10">
        <v>68</v>
      </c>
      <c r="F1507" s="24">
        <f t="shared" si="197"/>
        <v>33.663366336633665</v>
      </c>
      <c r="G1507" s="10">
        <v>161</v>
      </c>
      <c r="H1507" s="24">
        <f t="shared" si="198"/>
        <v>39.655172413793103</v>
      </c>
    </row>
    <row r="1508" spans="1:8" ht="14.5" x14ac:dyDescent="0.35">
      <c r="A1508" s="15" t="s">
        <v>898</v>
      </c>
      <c r="B1508" s="13" t="s">
        <v>899</v>
      </c>
      <c r="C1508" s="34">
        <v>179</v>
      </c>
      <c r="D1508" s="24">
        <f t="shared" si="196"/>
        <v>35.445544554455445</v>
      </c>
      <c r="E1508" s="10">
        <v>70</v>
      </c>
      <c r="F1508" s="24">
        <f t="shared" si="197"/>
        <v>34.653465346534652</v>
      </c>
      <c r="G1508" s="10">
        <v>148</v>
      </c>
      <c r="H1508" s="24">
        <f t="shared" si="198"/>
        <v>36.453201970443352</v>
      </c>
    </row>
    <row r="1509" spans="1:8" ht="14.5" x14ac:dyDescent="0.35">
      <c r="A1509" s="15" t="s">
        <v>900</v>
      </c>
      <c r="B1509" s="13" t="s">
        <v>901</v>
      </c>
      <c r="C1509" s="34">
        <v>161</v>
      </c>
      <c r="D1509" s="24">
        <f t="shared" si="196"/>
        <v>31.881188118811881</v>
      </c>
      <c r="E1509" s="10">
        <v>56</v>
      </c>
      <c r="F1509" s="24">
        <f t="shared" si="197"/>
        <v>27.722772277227726</v>
      </c>
      <c r="G1509" s="10">
        <v>134</v>
      </c>
      <c r="H1509" s="24">
        <f t="shared" si="198"/>
        <v>33.004926108374384</v>
      </c>
    </row>
    <row r="1510" spans="1:8" ht="14.5" x14ac:dyDescent="0.35">
      <c r="A1510" s="15" t="s">
        <v>902</v>
      </c>
      <c r="B1510" s="13" t="s">
        <v>903</v>
      </c>
      <c r="C1510" s="34">
        <v>94</v>
      </c>
      <c r="D1510" s="24">
        <f t="shared" si="196"/>
        <v>18.613861386138613</v>
      </c>
      <c r="E1510" s="10">
        <v>36</v>
      </c>
      <c r="F1510" s="24">
        <f t="shared" si="197"/>
        <v>17.82178217821782</v>
      </c>
      <c r="G1510" s="10">
        <v>76</v>
      </c>
      <c r="H1510" s="24">
        <f t="shared" si="198"/>
        <v>18.7192118226601</v>
      </c>
    </row>
    <row r="1511" spans="1:8" ht="14.5" x14ac:dyDescent="0.35">
      <c r="A1511" s="15" t="s">
        <v>904</v>
      </c>
      <c r="B1511" s="13" t="s">
        <v>845</v>
      </c>
      <c r="C1511" s="34">
        <v>4</v>
      </c>
      <c r="D1511" s="24">
        <f t="shared" si="196"/>
        <v>0.79207920792079212</v>
      </c>
      <c r="E1511" s="10">
        <v>6</v>
      </c>
      <c r="F1511" s="24">
        <f t="shared" si="197"/>
        <v>2.9702970297029703</v>
      </c>
      <c r="G1511" s="10">
        <v>3</v>
      </c>
      <c r="H1511" s="24">
        <f t="shared" si="198"/>
        <v>0.73891625615763545</v>
      </c>
    </row>
    <row r="1512" spans="1:8" ht="14.5" x14ac:dyDescent="0.35">
      <c r="A1512" s="15" t="s">
        <v>905</v>
      </c>
      <c r="B1512" s="13" t="s">
        <v>906</v>
      </c>
      <c r="C1512" s="34">
        <v>17</v>
      </c>
      <c r="D1512" s="24">
        <f t="shared" si="196"/>
        <v>3.3663366336633667</v>
      </c>
      <c r="E1512" s="10">
        <v>31</v>
      </c>
      <c r="F1512" s="24">
        <f t="shared" si="197"/>
        <v>15.346534653465346</v>
      </c>
      <c r="G1512" s="10">
        <v>0</v>
      </c>
      <c r="H1512" s="24">
        <f t="shared" si="198"/>
        <v>0</v>
      </c>
    </row>
    <row r="1515" spans="1:8" ht="40.4" customHeight="1" x14ac:dyDescent="0.35">
      <c r="B1515" s="88" t="s">
        <v>907</v>
      </c>
      <c r="C1515" s="88"/>
      <c r="D1515" s="88"/>
      <c r="E1515" s="88"/>
      <c r="F1515" s="89"/>
      <c r="G1515" s="6"/>
    </row>
    <row r="1516" spans="1:8" s="131" customFormat="1" ht="14.25" customHeight="1" x14ac:dyDescent="0.35">
      <c r="B1516" s="17" t="s">
        <v>583</v>
      </c>
      <c r="C1516" s="132"/>
      <c r="D1516" s="132"/>
      <c r="E1516" s="132"/>
      <c r="F1516" s="133"/>
      <c r="G1516" s="133"/>
    </row>
    <row r="1517" spans="1:8" ht="29.25" customHeight="1" x14ac:dyDescent="0.35">
      <c r="A1517" s="7"/>
      <c r="B1517" s="7"/>
      <c r="C1517" s="90" t="s">
        <v>908</v>
      </c>
      <c r="D1517" s="91"/>
      <c r="E1517" s="31"/>
      <c r="F1517" s="31"/>
      <c r="G1517" s="31"/>
    </row>
    <row r="1518" spans="1:8" ht="13.5" customHeight="1" x14ac:dyDescent="0.35">
      <c r="A1518" s="7"/>
      <c r="B1518" s="7"/>
      <c r="C1518" s="34" t="s">
        <v>1000</v>
      </c>
      <c r="D1518" s="8" t="s">
        <v>1001</v>
      </c>
      <c r="E1518" s="40"/>
      <c r="F1518" s="40"/>
      <c r="G1518" s="40"/>
      <c r="H1518" s="40"/>
    </row>
    <row r="1519" spans="1:8" ht="14.5" x14ac:dyDescent="0.35">
      <c r="A1519" s="7">
        <v>1</v>
      </c>
      <c r="B1519" s="13" t="s">
        <v>5</v>
      </c>
      <c r="C1519" s="34">
        <v>172</v>
      </c>
      <c r="D1519" s="24">
        <f>C1519/406*100</f>
        <v>42.364532019704434</v>
      </c>
      <c r="E1519" s="30"/>
      <c r="F1519" s="12"/>
      <c r="G1519" s="12"/>
    </row>
    <row r="1520" spans="1:8" ht="14.5" x14ac:dyDescent="0.35">
      <c r="A1520" s="7">
        <v>2</v>
      </c>
      <c r="B1520" s="13" t="s">
        <v>6</v>
      </c>
      <c r="C1520" s="34">
        <v>142</v>
      </c>
      <c r="D1520" s="24">
        <f t="shared" ref="D1520:D1521" si="199">C1520/406*100</f>
        <v>34.975369458128078</v>
      </c>
      <c r="E1520" s="30"/>
      <c r="F1520" s="12"/>
      <c r="G1520" s="12"/>
    </row>
    <row r="1521" spans="1:8" ht="14.5" x14ac:dyDescent="0.35">
      <c r="A1521" s="7">
        <v>3</v>
      </c>
      <c r="B1521" s="13" t="s">
        <v>909</v>
      </c>
      <c r="C1521" s="34">
        <v>92</v>
      </c>
      <c r="D1521" s="24">
        <f t="shared" si="199"/>
        <v>22.660098522167488</v>
      </c>
      <c r="E1521" s="30"/>
      <c r="F1521" s="12"/>
      <c r="G1521" s="12"/>
    </row>
    <row r="1524" spans="1:8" ht="40.4" customHeight="1" x14ac:dyDescent="0.35">
      <c r="B1524" s="88" t="s">
        <v>910</v>
      </c>
      <c r="C1524" s="88"/>
      <c r="D1524" s="88"/>
      <c r="E1524" s="88"/>
      <c r="F1524" s="89"/>
      <c r="G1524" s="6"/>
    </row>
    <row r="1525" spans="1:8" s="131" customFormat="1" ht="14.25" customHeight="1" x14ac:dyDescent="0.35">
      <c r="B1525" s="109" t="s">
        <v>911</v>
      </c>
      <c r="C1525" s="109"/>
      <c r="D1525" s="140"/>
      <c r="E1525" s="140"/>
      <c r="F1525" s="140"/>
    </row>
    <row r="1526" spans="1:8" ht="63.75" customHeight="1" x14ac:dyDescent="0.35">
      <c r="A1526" s="7"/>
      <c r="B1526" s="7"/>
      <c r="C1526" s="90" t="s">
        <v>912</v>
      </c>
      <c r="D1526" s="91"/>
      <c r="E1526" s="90" t="s">
        <v>3</v>
      </c>
      <c r="F1526" s="91"/>
      <c r="G1526" s="92" t="s">
        <v>1002</v>
      </c>
      <c r="H1526" s="93"/>
    </row>
    <row r="1527" spans="1:8" ht="16.5" customHeight="1" x14ac:dyDescent="0.35">
      <c r="A1527" s="7"/>
      <c r="B1527" s="7"/>
      <c r="C1527" s="34" t="s">
        <v>1000</v>
      </c>
      <c r="D1527" s="8" t="s">
        <v>1001</v>
      </c>
      <c r="E1527" s="34" t="s">
        <v>1000</v>
      </c>
      <c r="F1527" s="8" t="s">
        <v>1001</v>
      </c>
      <c r="G1527" s="34" t="s">
        <v>1000</v>
      </c>
      <c r="H1527" s="8" t="s">
        <v>1001</v>
      </c>
    </row>
    <row r="1528" spans="1:8" ht="14.25" customHeight="1" x14ac:dyDescent="0.35">
      <c r="A1528" s="15" t="s">
        <v>913</v>
      </c>
      <c r="B1528" s="13" t="s">
        <v>914</v>
      </c>
      <c r="C1528" s="34">
        <v>49</v>
      </c>
      <c r="D1528" s="24">
        <f>C1528/271*100</f>
        <v>18.081180811808117</v>
      </c>
      <c r="E1528" s="10">
        <v>33</v>
      </c>
      <c r="F1528" s="24">
        <f>E1528/202*100</f>
        <v>16.336633663366339</v>
      </c>
      <c r="G1528" s="10">
        <v>29</v>
      </c>
      <c r="H1528" s="24">
        <f>G1528/172*100</f>
        <v>16.86046511627907</v>
      </c>
    </row>
    <row r="1529" spans="1:8" s="152" customFormat="1" ht="14.25" customHeight="1" x14ac:dyDescent="0.35">
      <c r="A1529" s="147" t="s">
        <v>915</v>
      </c>
      <c r="B1529" s="148" t="s">
        <v>916</v>
      </c>
      <c r="C1529" s="149">
        <v>81</v>
      </c>
      <c r="D1529" s="150">
        <f t="shared" ref="D1529:D1539" si="200">C1529/271*100</f>
        <v>29.889298892988929</v>
      </c>
      <c r="E1529" s="151">
        <v>67</v>
      </c>
      <c r="F1529" s="150">
        <f t="shared" ref="F1529:F1540" si="201">E1529/202*100</f>
        <v>33.168316831683171</v>
      </c>
      <c r="G1529" s="151">
        <v>45</v>
      </c>
      <c r="H1529" s="150">
        <f t="shared" ref="H1529:H1540" si="202">G1529/172*100</f>
        <v>26.162790697674421</v>
      </c>
    </row>
    <row r="1530" spans="1:8" s="152" customFormat="1" ht="14.25" customHeight="1" x14ac:dyDescent="0.35">
      <c r="A1530" s="147" t="s">
        <v>917</v>
      </c>
      <c r="B1530" s="148" t="s">
        <v>918</v>
      </c>
      <c r="C1530" s="149">
        <v>104</v>
      </c>
      <c r="D1530" s="150">
        <f t="shared" si="200"/>
        <v>38.376383763837637</v>
      </c>
      <c r="E1530" s="151">
        <v>92</v>
      </c>
      <c r="F1530" s="150">
        <f t="shared" si="201"/>
        <v>45.544554455445549</v>
      </c>
      <c r="G1530" s="151">
        <v>65</v>
      </c>
      <c r="H1530" s="150">
        <f t="shared" si="202"/>
        <v>37.790697674418603</v>
      </c>
    </row>
    <row r="1531" spans="1:8" s="152" customFormat="1" ht="14.25" customHeight="1" x14ac:dyDescent="0.35">
      <c r="A1531" s="147" t="s">
        <v>919</v>
      </c>
      <c r="B1531" s="148" t="s">
        <v>920</v>
      </c>
      <c r="C1531" s="149">
        <v>79</v>
      </c>
      <c r="D1531" s="150">
        <f t="shared" si="200"/>
        <v>29.15129151291513</v>
      </c>
      <c r="E1531" s="151">
        <v>61</v>
      </c>
      <c r="F1531" s="150">
        <f t="shared" si="201"/>
        <v>30.198019801980198</v>
      </c>
      <c r="G1531" s="151">
        <v>44</v>
      </c>
      <c r="H1531" s="150">
        <f t="shared" si="202"/>
        <v>25.581395348837212</v>
      </c>
    </row>
    <row r="1532" spans="1:8" s="152" customFormat="1" ht="14.25" customHeight="1" x14ac:dyDescent="0.35">
      <c r="A1532" s="147" t="s">
        <v>921</v>
      </c>
      <c r="B1532" s="148" t="s">
        <v>922</v>
      </c>
      <c r="C1532" s="149">
        <v>66</v>
      </c>
      <c r="D1532" s="150">
        <f t="shared" si="200"/>
        <v>24.354243542435423</v>
      </c>
      <c r="E1532" s="151">
        <v>34</v>
      </c>
      <c r="F1532" s="150">
        <f t="shared" si="201"/>
        <v>16.831683168316832</v>
      </c>
      <c r="G1532" s="151">
        <v>49</v>
      </c>
      <c r="H1532" s="150">
        <f t="shared" si="202"/>
        <v>28.488372093023255</v>
      </c>
    </row>
    <row r="1533" spans="1:8" s="152" customFormat="1" ht="14.25" customHeight="1" x14ac:dyDescent="0.35">
      <c r="A1533" s="147" t="s">
        <v>923</v>
      </c>
      <c r="B1533" s="148" t="s">
        <v>924</v>
      </c>
      <c r="C1533" s="149">
        <v>45</v>
      </c>
      <c r="D1533" s="150">
        <f t="shared" si="200"/>
        <v>16.605166051660518</v>
      </c>
      <c r="E1533" s="151">
        <v>44</v>
      </c>
      <c r="F1533" s="150">
        <f t="shared" si="201"/>
        <v>21.782178217821784</v>
      </c>
      <c r="G1533" s="151">
        <v>26</v>
      </c>
      <c r="H1533" s="150">
        <f t="shared" si="202"/>
        <v>15.11627906976744</v>
      </c>
    </row>
    <row r="1534" spans="1:8" s="152" customFormat="1" ht="14.25" customHeight="1" x14ac:dyDescent="0.35">
      <c r="A1534" s="147" t="s">
        <v>925</v>
      </c>
      <c r="B1534" s="148" t="s">
        <v>926</v>
      </c>
      <c r="C1534" s="149">
        <v>65</v>
      </c>
      <c r="D1534" s="150">
        <f t="shared" si="200"/>
        <v>23.985239852398525</v>
      </c>
      <c r="E1534" s="151">
        <v>53</v>
      </c>
      <c r="F1534" s="150">
        <f t="shared" si="201"/>
        <v>26.237623762376238</v>
      </c>
      <c r="G1534" s="151">
        <v>38</v>
      </c>
      <c r="H1534" s="150">
        <f t="shared" si="202"/>
        <v>22.093023255813954</v>
      </c>
    </row>
    <row r="1535" spans="1:8" s="152" customFormat="1" ht="14.25" customHeight="1" x14ac:dyDescent="0.35">
      <c r="A1535" s="147" t="s">
        <v>927</v>
      </c>
      <c r="B1535" s="148" t="s">
        <v>928</v>
      </c>
      <c r="C1535" s="149">
        <v>33</v>
      </c>
      <c r="D1535" s="150">
        <f t="shared" si="200"/>
        <v>12.177121771217712</v>
      </c>
      <c r="E1535" s="151">
        <v>17</v>
      </c>
      <c r="F1535" s="150">
        <f t="shared" si="201"/>
        <v>8.4158415841584162</v>
      </c>
      <c r="G1535" s="151">
        <v>23</v>
      </c>
      <c r="H1535" s="150">
        <f t="shared" si="202"/>
        <v>13.372093023255813</v>
      </c>
    </row>
    <row r="1536" spans="1:8" s="152" customFormat="1" ht="14.25" customHeight="1" x14ac:dyDescent="0.35">
      <c r="A1536" s="147" t="s">
        <v>929</v>
      </c>
      <c r="B1536" s="148" t="s">
        <v>930</v>
      </c>
      <c r="C1536" s="149">
        <v>80</v>
      </c>
      <c r="D1536" s="150">
        <f t="shared" si="200"/>
        <v>29.520295202952028</v>
      </c>
      <c r="E1536" s="151">
        <v>45</v>
      </c>
      <c r="F1536" s="150">
        <f t="shared" si="201"/>
        <v>22.277227722772277</v>
      </c>
      <c r="G1536" s="151">
        <v>60</v>
      </c>
      <c r="H1536" s="150">
        <f t="shared" si="202"/>
        <v>34.883720930232556</v>
      </c>
    </row>
    <row r="1537" spans="1:8" s="152" customFormat="1" ht="14.25" customHeight="1" x14ac:dyDescent="0.35">
      <c r="A1537" s="147" t="s">
        <v>931</v>
      </c>
      <c r="B1537" s="148" t="s">
        <v>932</v>
      </c>
      <c r="C1537" s="149">
        <v>61</v>
      </c>
      <c r="D1537" s="150">
        <f t="shared" si="200"/>
        <v>22.509225092250922</v>
      </c>
      <c r="E1537" s="151">
        <v>42</v>
      </c>
      <c r="F1537" s="150">
        <f t="shared" si="201"/>
        <v>20.792079207920793</v>
      </c>
      <c r="G1537" s="151">
        <v>37</v>
      </c>
      <c r="H1537" s="150">
        <f t="shared" si="202"/>
        <v>21.511627906976745</v>
      </c>
    </row>
    <row r="1538" spans="1:8" s="152" customFormat="1" ht="14.25" customHeight="1" x14ac:dyDescent="0.35">
      <c r="A1538" s="147" t="s">
        <v>933</v>
      </c>
      <c r="B1538" s="148" t="s">
        <v>934</v>
      </c>
      <c r="C1538" s="149">
        <v>109</v>
      </c>
      <c r="D1538" s="150">
        <f t="shared" si="200"/>
        <v>40.221402214022142</v>
      </c>
      <c r="E1538" s="151">
        <v>71</v>
      </c>
      <c r="F1538" s="150">
        <f t="shared" si="201"/>
        <v>35.148514851485146</v>
      </c>
      <c r="G1538" s="151">
        <v>83</v>
      </c>
      <c r="H1538" s="150">
        <f t="shared" si="202"/>
        <v>48.255813953488378</v>
      </c>
    </row>
    <row r="1539" spans="1:8" s="152" customFormat="1" ht="14.25" customHeight="1" x14ac:dyDescent="0.35">
      <c r="A1539" s="147" t="s">
        <v>935</v>
      </c>
      <c r="B1539" s="148" t="s">
        <v>936</v>
      </c>
      <c r="C1539" s="149">
        <v>49</v>
      </c>
      <c r="D1539" s="150">
        <f t="shared" si="200"/>
        <v>18.081180811808117</v>
      </c>
      <c r="E1539" s="151">
        <v>54</v>
      </c>
      <c r="F1539" s="150">
        <f t="shared" si="201"/>
        <v>26.732673267326735</v>
      </c>
      <c r="G1539" s="151">
        <v>26</v>
      </c>
      <c r="H1539" s="150">
        <f t="shared" si="202"/>
        <v>15.11627906976744</v>
      </c>
    </row>
    <row r="1540" spans="1:8" s="121" customFormat="1" ht="14.25" customHeight="1" x14ac:dyDescent="0.35">
      <c r="A1540" s="142" t="s">
        <v>937</v>
      </c>
      <c r="B1540" s="125" t="s">
        <v>938</v>
      </c>
      <c r="C1540" s="143">
        <v>40</v>
      </c>
      <c r="D1540" s="120">
        <f>C1540/271*100</f>
        <v>14.760147601476014</v>
      </c>
      <c r="E1540" s="144">
        <v>27</v>
      </c>
      <c r="F1540" s="120">
        <f t="shared" si="201"/>
        <v>13.366336633663368</v>
      </c>
      <c r="G1540" s="144">
        <v>24</v>
      </c>
      <c r="H1540" s="120">
        <f t="shared" si="202"/>
        <v>13.953488372093023</v>
      </c>
    </row>
    <row r="1541" spans="1:8" s="121" customFormat="1" ht="13.4" customHeight="1" x14ac:dyDescent="0.35"/>
    <row r="1542" spans="1:8" s="121" customFormat="1" ht="13.4" customHeight="1" x14ac:dyDescent="0.35"/>
    <row r="1543" spans="1:8" s="121" customFormat="1" ht="40.4" customHeight="1" x14ac:dyDescent="0.35">
      <c r="B1543" s="123" t="s">
        <v>939</v>
      </c>
      <c r="C1543" s="123"/>
      <c r="D1543" s="123"/>
      <c r="E1543" s="123"/>
      <c r="F1543" s="124"/>
      <c r="G1543" s="139"/>
    </row>
    <row r="1544" spans="1:8" s="131" customFormat="1" ht="14.25" customHeight="1" x14ac:dyDescent="0.35">
      <c r="B1544" s="132" t="s">
        <v>940</v>
      </c>
      <c r="C1544" s="132"/>
      <c r="D1544" s="132"/>
      <c r="E1544" s="132"/>
      <c r="F1544" s="133"/>
      <c r="G1544" s="133"/>
    </row>
    <row r="1545" spans="1:8" ht="29.25" customHeight="1" x14ac:dyDescent="0.35">
      <c r="A1545" s="7"/>
      <c r="B1545" s="7"/>
      <c r="C1545" s="90" t="s">
        <v>941</v>
      </c>
      <c r="D1545" s="91"/>
      <c r="E1545" s="90" t="s">
        <v>3</v>
      </c>
      <c r="F1545" s="91"/>
      <c r="G1545" s="31"/>
    </row>
    <row r="1546" spans="1:8" ht="16.5" customHeight="1" x14ac:dyDescent="0.35">
      <c r="A1546" s="7"/>
      <c r="B1546" s="7"/>
      <c r="C1546" s="34" t="s">
        <v>1000</v>
      </c>
      <c r="D1546" s="8" t="s">
        <v>1001</v>
      </c>
      <c r="E1546" s="34" t="s">
        <v>1000</v>
      </c>
      <c r="F1546" s="8" t="s">
        <v>1001</v>
      </c>
      <c r="G1546" s="49"/>
      <c r="H1546" s="40"/>
    </row>
    <row r="1547" spans="1:8" ht="14.5" x14ac:dyDescent="0.35">
      <c r="A1547" s="7">
        <v>1</v>
      </c>
      <c r="B1547" s="13" t="s">
        <v>942</v>
      </c>
      <c r="C1547" s="34">
        <v>13</v>
      </c>
      <c r="D1547" s="24">
        <f>C1547/99*100</f>
        <v>13.131313131313133</v>
      </c>
      <c r="E1547" s="10">
        <v>29</v>
      </c>
      <c r="F1547" s="24">
        <f>E1547/202*100</f>
        <v>14.356435643564355</v>
      </c>
      <c r="G1547" s="12"/>
    </row>
    <row r="1548" spans="1:8" ht="14.5" x14ac:dyDescent="0.35">
      <c r="A1548" s="7">
        <v>2</v>
      </c>
      <c r="B1548" s="13" t="s">
        <v>943</v>
      </c>
      <c r="C1548" s="34">
        <v>38</v>
      </c>
      <c r="D1548" s="24">
        <f>C1548/99*100</f>
        <v>38.383838383838381</v>
      </c>
      <c r="E1548" s="10">
        <v>69</v>
      </c>
      <c r="F1548" s="24">
        <f t="shared" ref="F1548:F1549" si="203">E1548/202*100</f>
        <v>34.158415841584159</v>
      </c>
      <c r="G1548" s="12"/>
    </row>
    <row r="1549" spans="1:8" ht="14.5" x14ac:dyDescent="0.35">
      <c r="A1549" s="7">
        <v>3</v>
      </c>
      <c r="B1549" s="13" t="s">
        <v>944</v>
      </c>
      <c r="C1549" s="34">
        <v>48</v>
      </c>
      <c r="D1549" s="24">
        <f>C1549/99*100</f>
        <v>48.484848484848484</v>
      </c>
      <c r="E1549" s="10">
        <v>104</v>
      </c>
      <c r="F1549" s="24">
        <f t="shared" si="203"/>
        <v>51.485148514851488</v>
      </c>
      <c r="G1549" s="12"/>
    </row>
    <row r="1552" spans="1:8" ht="40.4" customHeight="1" x14ac:dyDescent="0.35">
      <c r="B1552" s="88" t="s">
        <v>945</v>
      </c>
      <c r="C1552" s="88"/>
      <c r="D1552" s="88"/>
      <c r="E1552" s="88"/>
      <c r="F1552" s="89"/>
      <c r="G1552" s="6"/>
    </row>
    <row r="1553" spans="1:8" s="131" customFormat="1" ht="14.25" customHeight="1" x14ac:dyDescent="0.35">
      <c r="B1553" s="109" t="s">
        <v>946</v>
      </c>
      <c r="C1553" s="109"/>
      <c r="D1553" s="140"/>
      <c r="E1553" s="140"/>
      <c r="F1553" s="140"/>
    </row>
    <row r="1554" spans="1:8" ht="29.25" customHeight="1" x14ac:dyDescent="0.35">
      <c r="A1554" s="7"/>
      <c r="B1554" s="7"/>
      <c r="C1554" s="90" t="s">
        <v>941</v>
      </c>
      <c r="D1554" s="91"/>
      <c r="E1554" s="90" t="s">
        <v>3</v>
      </c>
      <c r="F1554" s="91"/>
      <c r="G1554" s="31"/>
    </row>
    <row r="1555" spans="1:8" ht="16.5" customHeight="1" x14ac:dyDescent="0.35">
      <c r="A1555" s="7"/>
      <c r="B1555" s="7"/>
      <c r="C1555" s="34" t="s">
        <v>1000</v>
      </c>
      <c r="D1555" s="8" t="s">
        <v>1001</v>
      </c>
      <c r="E1555" s="34" t="s">
        <v>1000</v>
      </c>
      <c r="F1555" s="8" t="s">
        <v>1001</v>
      </c>
      <c r="G1555" s="49"/>
      <c r="H1555" s="40"/>
    </row>
    <row r="1556" spans="1:8" ht="14.5" x14ac:dyDescent="0.35">
      <c r="A1556" s="15" t="s">
        <v>947</v>
      </c>
      <c r="B1556" s="13" t="s">
        <v>948</v>
      </c>
      <c r="C1556" s="34">
        <v>18</v>
      </c>
      <c r="D1556" s="24">
        <f>C1556/99*100</f>
        <v>18.181818181818183</v>
      </c>
      <c r="E1556" s="10">
        <v>30</v>
      </c>
      <c r="F1556" s="24">
        <f>E1556/202*100</f>
        <v>14.85148514851485</v>
      </c>
      <c r="G1556" s="12"/>
    </row>
    <row r="1557" spans="1:8" ht="14.5" x14ac:dyDescent="0.35">
      <c r="A1557" s="15" t="s">
        <v>949</v>
      </c>
      <c r="B1557" s="13" t="s">
        <v>950</v>
      </c>
      <c r="C1557" s="34">
        <v>5</v>
      </c>
      <c r="D1557" s="24">
        <f t="shared" ref="D1557:D1569" si="204">C1557/99*100</f>
        <v>5.0505050505050502</v>
      </c>
      <c r="E1557" s="10">
        <v>15</v>
      </c>
      <c r="F1557" s="24">
        <f t="shared" ref="F1557:F1569" si="205">E1557/202*100</f>
        <v>7.4257425742574252</v>
      </c>
      <c r="G1557" s="12"/>
    </row>
    <row r="1558" spans="1:8" ht="14.5" x14ac:dyDescent="0.35">
      <c r="A1558" s="15" t="s">
        <v>951</v>
      </c>
      <c r="B1558" s="13" t="s">
        <v>952</v>
      </c>
      <c r="C1558" s="34">
        <v>28</v>
      </c>
      <c r="D1558" s="24">
        <f t="shared" si="204"/>
        <v>28.28282828282828</v>
      </c>
      <c r="E1558" s="10">
        <v>49</v>
      </c>
      <c r="F1558" s="24">
        <f t="shared" si="205"/>
        <v>24.257425742574256</v>
      </c>
      <c r="G1558" s="12"/>
    </row>
    <row r="1559" spans="1:8" ht="14.5" x14ac:dyDescent="0.35">
      <c r="A1559" s="15" t="s">
        <v>953</v>
      </c>
      <c r="B1559" s="13" t="s">
        <v>954</v>
      </c>
      <c r="C1559" s="34">
        <v>44</v>
      </c>
      <c r="D1559" s="24">
        <f t="shared" si="204"/>
        <v>44.444444444444443</v>
      </c>
      <c r="E1559" s="10">
        <v>89</v>
      </c>
      <c r="F1559" s="24">
        <f t="shared" si="205"/>
        <v>44.059405940594061</v>
      </c>
      <c r="G1559" s="12"/>
    </row>
    <row r="1560" spans="1:8" ht="14.5" x14ac:dyDescent="0.35">
      <c r="A1560" s="15" t="s">
        <v>955</v>
      </c>
      <c r="B1560" s="13" t="s">
        <v>956</v>
      </c>
      <c r="C1560" s="34">
        <v>27</v>
      </c>
      <c r="D1560" s="24">
        <f t="shared" si="204"/>
        <v>27.27272727272727</v>
      </c>
      <c r="E1560" s="10">
        <v>61</v>
      </c>
      <c r="F1560" s="24">
        <f t="shared" si="205"/>
        <v>30.198019801980198</v>
      </c>
      <c r="G1560" s="12"/>
    </row>
    <row r="1561" spans="1:8" ht="14.5" x14ac:dyDescent="0.35">
      <c r="A1561" s="15" t="s">
        <v>957</v>
      </c>
      <c r="B1561" s="13" t="s">
        <v>958</v>
      </c>
      <c r="C1561" s="34">
        <v>44</v>
      </c>
      <c r="D1561" s="24">
        <f t="shared" si="204"/>
        <v>44.444444444444443</v>
      </c>
      <c r="E1561" s="10">
        <v>100</v>
      </c>
      <c r="F1561" s="24">
        <f t="shared" si="205"/>
        <v>49.504950495049506</v>
      </c>
      <c r="G1561" s="12"/>
    </row>
    <row r="1562" spans="1:8" ht="14.5" x14ac:dyDescent="0.35">
      <c r="A1562" s="15" t="s">
        <v>959</v>
      </c>
      <c r="B1562" s="13" t="s">
        <v>960</v>
      </c>
      <c r="C1562" s="34">
        <v>6</v>
      </c>
      <c r="D1562" s="24">
        <f t="shared" si="204"/>
        <v>6.0606060606060606</v>
      </c>
      <c r="E1562" s="10">
        <v>11</v>
      </c>
      <c r="F1562" s="24">
        <f t="shared" si="205"/>
        <v>5.4455445544554459</v>
      </c>
      <c r="G1562" s="12"/>
    </row>
    <row r="1563" spans="1:8" ht="14.5" x14ac:dyDescent="0.35">
      <c r="A1563" s="15" t="s">
        <v>961</v>
      </c>
      <c r="B1563" s="13" t="s">
        <v>962</v>
      </c>
      <c r="C1563" s="34">
        <v>24</v>
      </c>
      <c r="D1563" s="24">
        <f t="shared" si="204"/>
        <v>24.242424242424242</v>
      </c>
      <c r="E1563" s="10">
        <v>45</v>
      </c>
      <c r="F1563" s="24">
        <f t="shared" si="205"/>
        <v>22.277227722772277</v>
      </c>
      <c r="G1563" s="12"/>
    </row>
    <row r="1564" spans="1:8" ht="14.5" x14ac:dyDescent="0.35">
      <c r="A1564" s="15" t="s">
        <v>963</v>
      </c>
      <c r="B1564" s="13" t="s">
        <v>964</v>
      </c>
      <c r="C1564" s="34">
        <v>35</v>
      </c>
      <c r="D1564" s="24">
        <f t="shared" si="204"/>
        <v>35.353535353535356</v>
      </c>
      <c r="E1564" s="10">
        <v>64</v>
      </c>
      <c r="F1564" s="24">
        <f t="shared" si="205"/>
        <v>31.683168316831683</v>
      </c>
      <c r="G1564" s="12"/>
    </row>
    <row r="1565" spans="1:8" ht="14.5" x14ac:dyDescent="0.35">
      <c r="A1565" s="15" t="s">
        <v>965</v>
      </c>
      <c r="B1565" s="13" t="s">
        <v>966</v>
      </c>
      <c r="C1565" s="34">
        <v>21</v>
      </c>
      <c r="D1565" s="24">
        <f t="shared" si="204"/>
        <v>21.212121212121211</v>
      </c>
      <c r="E1565" s="10">
        <v>51</v>
      </c>
      <c r="F1565" s="24">
        <f t="shared" si="205"/>
        <v>25.247524752475247</v>
      </c>
      <c r="G1565" s="12"/>
    </row>
    <row r="1566" spans="1:8" ht="14.5" x14ac:dyDescent="0.35">
      <c r="A1566" s="15" t="s">
        <v>967</v>
      </c>
      <c r="B1566" s="13" t="s">
        <v>968</v>
      </c>
      <c r="C1566" s="34">
        <v>8</v>
      </c>
      <c r="D1566" s="24">
        <f t="shared" si="204"/>
        <v>8.0808080808080813</v>
      </c>
      <c r="E1566" s="10">
        <v>13</v>
      </c>
      <c r="F1566" s="24">
        <f t="shared" si="205"/>
        <v>6.435643564356436</v>
      </c>
      <c r="G1566" s="12"/>
    </row>
    <row r="1567" spans="1:8" ht="14.5" x14ac:dyDescent="0.35">
      <c r="A1567" s="15" t="s">
        <v>969</v>
      </c>
      <c r="B1567" s="13" t="s">
        <v>970</v>
      </c>
      <c r="C1567" s="34">
        <v>42</v>
      </c>
      <c r="D1567" s="24">
        <f t="shared" si="204"/>
        <v>42.424242424242422</v>
      </c>
      <c r="E1567" s="10">
        <v>90</v>
      </c>
      <c r="F1567" s="24">
        <f t="shared" si="205"/>
        <v>44.554455445544555</v>
      </c>
      <c r="G1567" s="12"/>
    </row>
    <row r="1568" spans="1:8" ht="14.5" x14ac:dyDescent="0.35">
      <c r="A1568" s="15" t="s">
        <v>971</v>
      </c>
      <c r="B1568" s="13" t="s">
        <v>972</v>
      </c>
      <c r="C1568" s="34">
        <v>37</v>
      </c>
      <c r="D1568" s="24">
        <f t="shared" si="204"/>
        <v>37.373737373737377</v>
      </c>
      <c r="E1568" s="10">
        <v>77</v>
      </c>
      <c r="F1568" s="24">
        <f t="shared" si="205"/>
        <v>38.118811881188122</v>
      </c>
      <c r="G1568" s="12"/>
    </row>
    <row r="1569" spans="1:8" ht="14.5" x14ac:dyDescent="0.35">
      <c r="A1569" s="15" t="s">
        <v>973</v>
      </c>
      <c r="B1569" s="13" t="s">
        <v>974</v>
      </c>
      <c r="C1569" s="34">
        <v>2</v>
      </c>
      <c r="D1569" s="24">
        <f t="shared" si="204"/>
        <v>2.0202020202020203</v>
      </c>
      <c r="E1569" s="10">
        <v>4</v>
      </c>
      <c r="F1569" s="24">
        <f t="shared" si="205"/>
        <v>1.9801980198019802</v>
      </c>
      <c r="G1569" s="12"/>
    </row>
    <row r="1572" spans="1:8" ht="40.4" customHeight="1" x14ac:dyDescent="0.35">
      <c r="B1572" s="88" t="s">
        <v>975</v>
      </c>
      <c r="C1572" s="88"/>
      <c r="D1572" s="88"/>
      <c r="E1572" s="88"/>
      <c r="F1572" s="89"/>
      <c r="G1572" s="6"/>
    </row>
    <row r="1573" spans="1:8" ht="29.25" customHeight="1" x14ac:dyDescent="0.35">
      <c r="A1573" s="7"/>
      <c r="B1573" s="7"/>
      <c r="C1573" s="90" t="s">
        <v>216</v>
      </c>
      <c r="D1573" s="91"/>
      <c r="E1573" s="90" t="s">
        <v>3</v>
      </c>
      <c r="F1573" s="91"/>
      <c r="G1573" s="92" t="s">
        <v>4</v>
      </c>
      <c r="H1573" s="93"/>
    </row>
    <row r="1574" spans="1:8" ht="15.75" customHeight="1" x14ac:dyDescent="0.35">
      <c r="A1574" s="7"/>
      <c r="B1574" s="7"/>
      <c r="C1574" s="34" t="s">
        <v>1000</v>
      </c>
      <c r="D1574" s="8" t="s">
        <v>1001</v>
      </c>
      <c r="E1574" s="34" t="s">
        <v>1000</v>
      </c>
      <c r="F1574" s="8" t="s">
        <v>1001</v>
      </c>
      <c r="G1574" s="34" t="s">
        <v>1000</v>
      </c>
      <c r="H1574" s="8" t="s">
        <v>1001</v>
      </c>
    </row>
    <row r="1575" spans="1:8" ht="14.5" x14ac:dyDescent="0.35">
      <c r="A1575" s="15">
        <v>1</v>
      </c>
      <c r="B1575" s="13" t="s">
        <v>5</v>
      </c>
      <c r="C1575" s="34">
        <v>350</v>
      </c>
      <c r="D1575" s="24">
        <f>C1575/505*100</f>
        <v>69.306930693069305</v>
      </c>
      <c r="E1575" s="34">
        <v>146</v>
      </c>
      <c r="F1575" s="24">
        <f>E1575/202*100</f>
        <v>72.277227722772281</v>
      </c>
      <c r="G1575" s="10">
        <v>280</v>
      </c>
      <c r="H1575" s="24">
        <f>G1575/406*100</f>
        <v>68.965517241379317</v>
      </c>
    </row>
    <row r="1576" spans="1:8" ht="14.5" x14ac:dyDescent="0.35">
      <c r="A1576" s="15">
        <v>2</v>
      </c>
      <c r="B1576" s="13" t="s">
        <v>6</v>
      </c>
      <c r="C1576" s="34">
        <v>155</v>
      </c>
      <c r="D1576" s="24">
        <f>C1576/505*100</f>
        <v>30.693069306930692</v>
      </c>
      <c r="E1576" s="10">
        <v>56</v>
      </c>
      <c r="F1576" s="24">
        <f>E1576/202*100</f>
        <v>27.722772277227726</v>
      </c>
      <c r="G1576" s="39">
        <v>126</v>
      </c>
      <c r="H1576" s="24">
        <f>G1576/406*100</f>
        <v>31.03448275862069</v>
      </c>
    </row>
    <row r="1579" spans="1:8" ht="40.4" customHeight="1" x14ac:dyDescent="0.35">
      <c r="B1579" s="88" t="s">
        <v>976</v>
      </c>
      <c r="C1579" s="88"/>
      <c r="D1579" s="88"/>
      <c r="E1579" s="88"/>
      <c r="F1579" s="89"/>
      <c r="G1579" s="6"/>
    </row>
    <row r="1580" spans="1:8" ht="29.25" customHeight="1" x14ac:dyDescent="0.35">
      <c r="A1580" s="7"/>
      <c r="B1580" s="7"/>
      <c r="C1580" s="90" t="s">
        <v>216</v>
      </c>
      <c r="D1580" s="91"/>
      <c r="E1580" s="90" t="s">
        <v>3</v>
      </c>
      <c r="F1580" s="91"/>
      <c r="G1580" s="92" t="s">
        <v>4</v>
      </c>
      <c r="H1580" s="93"/>
    </row>
    <row r="1581" spans="1:8" ht="15.75" customHeight="1" x14ac:dyDescent="0.35">
      <c r="A1581" s="7"/>
      <c r="B1581" s="7"/>
      <c r="C1581" s="34" t="s">
        <v>1000</v>
      </c>
      <c r="D1581" s="8" t="s">
        <v>1001</v>
      </c>
      <c r="E1581" s="34" t="s">
        <v>1000</v>
      </c>
      <c r="F1581" s="8" t="s">
        <v>1001</v>
      </c>
      <c r="G1581" s="34" t="s">
        <v>1000</v>
      </c>
      <c r="H1581" s="8" t="s">
        <v>1001</v>
      </c>
    </row>
    <row r="1582" spans="1:8" ht="14.5" x14ac:dyDescent="0.35">
      <c r="A1582" s="15">
        <v>1</v>
      </c>
      <c r="B1582" s="130" t="s">
        <v>977</v>
      </c>
      <c r="C1582" s="128">
        <v>4</v>
      </c>
      <c r="D1582" s="120">
        <f>C1582/505*100</f>
        <v>0.79207920792079212</v>
      </c>
      <c r="E1582" s="128">
        <v>2</v>
      </c>
      <c r="F1582" s="120">
        <f>E1582/202*100</f>
        <v>0.99009900990099009</v>
      </c>
      <c r="G1582" s="10">
        <v>2</v>
      </c>
      <c r="H1582" s="24">
        <f>G1582/406*100</f>
        <v>0.49261083743842365</v>
      </c>
    </row>
    <row r="1583" spans="1:8" ht="14.5" x14ac:dyDescent="0.35">
      <c r="A1583" s="15">
        <v>2</v>
      </c>
      <c r="B1583" s="130" t="s">
        <v>978</v>
      </c>
      <c r="C1583" s="128">
        <v>43</v>
      </c>
      <c r="D1583" s="120">
        <f t="shared" ref="D1583:D1586" si="206">C1583/505*100</f>
        <v>8.5148514851485153</v>
      </c>
      <c r="E1583" s="128">
        <v>17</v>
      </c>
      <c r="F1583" s="120">
        <f t="shared" ref="F1583:F1586" si="207">E1583/202*100</f>
        <v>8.4158415841584162</v>
      </c>
      <c r="G1583" s="39">
        <v>36</v>
      </c>
      <c r="H1583" s="24">
        <f t="shared" ref="H1583:H1586" si="208">G1583/406*100</f>
        <v>8.8669950738916263</v>
      </c>
    </row>
    <row r="1584" spans="1:8" ht="14.5" x14ac:dyDescent="0.35">
      <c r="A1584" s="15">
        <v>3</v>
      </c>
      <c r="B1584" s="130" t="s">
        <v>979</v>
      </c>
      <c r="C1584" s="128">
        <v>271</v>
      </c>
      <c r="D1584" s="120">
        <f t="shared" si="206"/>
        <v>53.663366336633665</v>
      </c>
      <c r="E1584" s="128">
        <v>74</v>
      </c>
      <c r="F1584" s="120">
        <f t="shared" si="207"/>
        <v>36.633663366336634</v>
      </c>
      <c r="G1584" s="39">
        <v>235</v>
      </c>
      <c r="H1584" s="24">
        <f t="shared" si="208"/>
        <v>57.881773399014783</v>
      </c>
    </row>
    <row r="1585" spans="1:8" ht="14.5" x14ac:dyDescent="0.35">
      <c r="A1585" s="15">
        <v>4</v>
      </c>
      <c r="B1585" s="130" t="s">
        <v>980</v>
      </c>
      <c r="C1585" s="128">
        <v>187</v>
      </c>
      <c r="D1585" s="120">
        <f t="shared" si="206"/>
        <v>37.029702970297031</v>
      </c>
      <c r="E1585" s="128">
        <v>109</v>
      </c>
      <c r="F1585" s="120">
        <f t="shared" si="207"/>
        <v>53.960396039603964</v>
      </c>
      <c r="G1585" s="39">
        <v>133</v>
      </c>
      <c r="H1585" s="24">
        <f t="shared" si="208"/>
        <v>32.758620689655174</v>
      </c>
    </row>
    <row r="1586" spans="1:8" ht="13.4" customHeight="1" x14ac:dyDescent="0.35">
      <c r="A1586" s="7">
        <v>9</v>
      </c>
      <c r="B1586" s="125" t="s">
        <v>981</v>
      </c>
      <c r="C1586" s="143">
        <v>0</v>
      </c>
      <c r="D1586" s="120">
        <f t="shared" si="206"/>
        <v>0</v>
      </c>
      <c r="E1586" s="143">
        <v>0</v>
      </c>
      <c r="F1586" s="120">
        <f t="shared" si="207"/>
        <v>0</v>
      </c>
      <c r="G1586" s="39">
        <v>0</v>
      </c>
      <c r="H1586" s="24">
        <f t="shared" si="208"/>
        <v>0</v>
      </c>
    </row>
    <row r="1587" spans="1:8" ht="13.4" customHeight="1" x14ac:dyDescent="0.35">
      <c r="B1587" s="121"/>
      <c r="C1587" s="121"/>
      <c r="D1587" s="121"/>
      <c r="E1587" s="121"/>
      <c r="F1587" s="121"/>
    </row>
    <row r="1588" spans="1:8" ht="13.4" customHeight="1" x14ac:dyDescent="0.35">
      <c r="B1588" s="121"/>
      <c r="C1588" s="121"/>
      <c r="D1588" s="121"/>
      <c r="E1588" s="121"/>
      <c r="F1588" s="121"/>
    </row>
    <row r="1589" spans="1:8" ht="40.4" customHeight="1" x14ac:dyDescent="0.35">
      <c r="B1589" s="123" t="s">
        <v>982</v>
      </c>
      <c r="C1589" s="123"/>
      <c r="D1589" s="123"/>
      <c r="E1589" s="123"/>
      <c r="F1589" s="124"/>
      <c r="G1589" s="6"/>
    </row>
    <row r="1590" spans="1:8" ht="29.25" customHeight="1" x14ac:dyDescent="0.35">
      <c r="A1590" s="7"/>
      <c r="B1590" s="125"/>
      <c r="C1590" s="126" t="s">
        <v>216</v>
      </c>
      <c r="D1590" s="127"/>
      <c r="E1590" s="126" t="s">
        <v>3</v>
      </c>
      <c r="F1590" s="127"/>
      <c r="G1590" s="92" t="s">
        <v>4</v>
      </c>
      <c r="H1590" s="93"/>
    </row>
    <row r="1591" spans="1:8" ht="15.75" customHeight="1" x14ac:dyDescent="0.35">
      <c r="A1591" s="7"/>
      <c r="B1591" s="125"/>
      <c r="C1591" s="128" t="s">
        <v>1000</v>
      </c>
      <c r="D1591" s="129" t="s">
        <v>1001</v>
      </c>
      <c r="E1591" s="128" t="s">
        <v>1000</v>
      </c>
      <c r="F1591" s="129" t="s">
        <v>1001</v>
      </c>
      <c r="G1591" s="34" t="s">
        <v>1000</v>
      </c>
      <c r="H1591" s="8" t="s">
        <v>1001</v>
      </c>
    </row>
    <row r="1592" spans="1:8" ht="14.25" customHeight="1" x14ac:dyDescent="0.35">
      <c r="A1592" s="15">
        <v>1</v>
      </c>
      <c r="B1592" s="130" t="s">
        <v>983</v>
      </c>
      <c r="C1592" s="128">
        <v>482</v>
      </c>
      <c r="D1592" s="120">
        <f>C1592/505*100</f>
        <v>95.445544554455438</v>
      </c>
      <c r="E1592" s="128">
        <v>195</v>
      </c>
      <c r="F1592" s="120">
        <f>E1592/202*100</f>
        <v>96.534653465346537</v>
      </c>
      <c r="G1592" s="10">
        <v>387</v>
      </c>
      <c r="H1592" s="24">
        <f>G1592/406*100</f>
        <v>95.320197044334975</v>
      </c>
    </row>
    <row r="1593" spans="1:8" ht="14.25" customHeight="1" x14ac:dyDescent="0.35">
      <c r="A1593" s="15">
        <v>2</v>
      </c>
      <c r="B1593" s="130" t="s">
        <v>984</v>
      </c>
      <c r="C1593" s="128">
        <v>7</v>
      </c>
      <c r="D1593" s="120">
        <f t="shared" ref="D1593:D1597" si="209">C1593/505*100</f>
        <v>1.3861386138613863</v>
      </c>
      <c r="E1593" s="128">
        <v>1</v>
      </c>
      <c r="F1593" s="120">
        <f t="shared" ref="F1593:F1597" si="210">E1593/202*100</f>
        <v>0.49504950495049505</v>
      </c>
      <c r="G1593" s="39">
        <v>6</v>
      </c>
      <c r="H1593" s="24">
        <f t="shared" ref="H1593:H1597" si="211">G1593/406*100</f>
        <v>1.4778325123152709</v>
      </c>
    </row>
    <row r="1594" spans="1:8" ht="14.25" customHeight="1" x14ac:dyDescent="0.35">
      <c r="A1594" s="15">
        <v>3</v>
      </c>
      <c r="B1594" s="130" t="s">
        <v>985</v>
      </c>
      <c r="C1594" s="128">
        <v>8</v>
      </c>
      <c r="D1594" s="120">
        <f t="shared" si="209"/>
        <v>1.5841584158415842</v>
      </c>
      <c r="E1594" s="128">
        <v>0</v>
      </c>
      <c r="F1594" s="120">
        <f t="shared" si="210"/>
        <v>0</v>
      </c>
      <c r="G1594" s="39">
        <v>8</v>
      </c>
      <c r="H1594" s="24">
        <f t="shared" si="211"/>
        <v>1.9704433497536946</v>
      </c>
    </row>
    <row r="1595" spans="1:8" ht="14.25" customHeight="1" x14ac:dyDescent="0.35">
      <c r="A1595" s="15">
        <v>4</v>
      </c>
      <c r="B1595" s="130" t="s">
        <v>986</v>
      </c>
      <c r="C1595" s="128">
        <v>1</v>
      </c>
      <c r="D1595" s="120">
        <f t="shared" si="209"/>
        <v>0.19801980198019803</v>
      </c>
      <c r="E1595" s="128">
        <v>1</v>
      </c>
      <c r="F1595" s="120">
        <f t="shared" si="210"/>
        <v>0.49504950495049505</v>
      </c>
      <c r="G1595" s="39">
        <v>1</v>
      </c>
      <c r="H1595" s="24">
        <f t="shared" si="211"/>
        <v>0.24630541871921183</v>
      </c>
    </row>
    <row r="1596" spans="1:8" ht="14.25" customHeight="1" x14ac:dyDescent="0.35">
      <c r="A1596" s="7">
        <v>5</v>
      </c>
      <c r="B1596" s="125" t="s">
        <v>987</v>
      </c>
      <c r="C1596" s="143">
        <v>4</v>
      </c>
      <c r="D1596" s="120">
        <f t="shared" si="209"/>
        <v>0.79207920792079212</v>
      </c>
      <c r="E1596" s="143">
        <v>4</v>
      </c>
      <c r="F1596" s="120">
        <f t="shared" si="210"/>
        <v>1.9801980198019802</v>
      </c>
      <c r="G1596" s="39">
        <v>2</v>
      </c>
      <c r="H1596" s="24">
        <f t="shared" si="211"/>
        <v>0.49261083743842365</v>
      </c>
    </row>
    <row r="1597" spans="1:8" ht="14.25" customHeight="1" x14ac:dyDescent="0.35">
      <c r="A1597" s="7">
        <v>6</v>
      </c>
      <c r="B1597" s="125" t="s">
        <v>988</v>
      </c>
      <c r="C1597" s="143">
        <v>3</v>
      </c>
      <c r="D1597" s="120">
        <f t="shared" si="209"/>
        <v>0.59405940594059403</v>
      </c>
      <c r="E1597" s="143">
        <v>1</v>
      </c>
      <c r="F1597" s="120">
        <f t="shared" si="210"/>
        <v>0.49504950495049505</v>
      </c>
      <c r="G1597" s="39">
        <v>2</v>
      </c>
      <c r="H1597" s="24">
        <f t="shared" si="211"/>
        <v>0.49261083743842365</v>
      </c>
    </row>
    <row r="1598" spans="1:8" ht="13.4" customHeight="1" x14ac:dyDescent="0.35">
      <c r="B1598" s="121"/>
      <c r="C1598" s="121"/>
      <c r="D1598" s="121"/>
      <c r="E1598" s="121"/>
      <c r="F1598" s="121"/>
    </row>
    <row r="1599" spans="1:8" ht="13.4" customHeight="1" x14ac:dyDescent="0.35">
      <c r="B1599" s="121"/>
      <c r="C1599" s="121"/>
      <c r="D1599" s="121"/>
      <c r="E1599" s="121"/>
      <c r="F1599" s="121"/>
    </row>
    <row r="1600" spans="1:8" ht="40.4" customHeight="1" x14ac:dyDescent="0.35">
      <c r="B1600" s="123" t="s">
        <v>989</v>
      </c>
      <c r="C1600" s="123"/>
      <c r="D1600" s="123"/>
      <c r="E1600" s="123"/>
      <c r="F1600" s="124"/>
      <c r="G1600" s="6"/>
    </row>
    <row r="1601" spans="1:8" ht="29.25" customHeight="1" x14ac:dyDescent="0.35">
      <c r="A1601" s="7"/>
      <c r="B1601" s="125"/>
      <c r="C1601" s="126" t="s">
        <v>216</v>
      </c>
      <c r="D1601" s="127"/>
      <c r="E1601" s="126" t="s">
        <v>3</v>
      </c>
      <c r="F1601" s="127"/>
      <c r="G1601" s="92" t="s">
        <v>4</v>
      </c>
      <c r="H1601" s="93"/>
    </row>
    <row r="1602" spans="1:8" ht="15.75" customHeight="1" x14ac:dyDescent="0.35">
      <c r="A1602" s="7"/>
      <c r="B1602" s="125"/>
      <c r="C1602" s="128" t="s">
        <v>1000</v>
      </c>
      <c r="D1602" s="129" t="s">
        <v>1001</v>
      </c>
      <c r="E1602" s="128" t="s">
        <v>1000</v>
      </c>
      <c r="F1602" s="129" t="s">
        <v>1001</v>
      </c>
      <c r="G1602" s="34" t="s">
        <v>1000</v>
      </c>
      <c r="H1602" s="8" t="s">
        <v>1001</v>
      </c>
    </row>
    <row r="1603" spans="1:8" ht="14.5" x14ac:dyDescent="0.35">
      <c r="A1603" s="15">
        <v>1</v>
      </c>
      <c r="B1603" s="130" t="s">
        <v>977</v>
      </c>
      <c r="C1603" s="128">
        <v>3</v>
      </c>
      <c r="D1603" s="120">
        <f>C1603/505*100</f>
        <v>0.59405940594059403</v>
      </c>
      <c r="E1603" s="128">
        <v>2</v>
      </c>
      <c r="F1603" s="120">
        <f>E1603/202*100</f>
        <v>0.99009900990099009</v>
      </c>
      <c r="G1603" s="10">
        <v>2</v>
      </c>
      <c r="H1603" s="24">
        <f>G1603/406*100</f>
        <v>0.49261083743842365</v>
      </c>
    </row>
    <row r="1604" spans="1:8" ht="14.5" x14ac:dyDescent="0.35">
      <c r="A1604" s="15">
        <v>2</v>
      </c>
      <c r="B1604" s="130" t="s">
        <v>978</v>
      </c>
      <c r="C1604" s="128">
        <v>75</v>
      </c>
      <c r="D1604" s="120">
        <f t="shared" ref="D1604:D1607" si="212">C1604/505*100</f>
        <v>14.85148514851485</v>
      </c>
      <c r="E1604" s="119">
        <v>17</v>
      </c>
      <c r="F1604" s="120">
        <f t="shared" ref="F1604:F1607" si="213">E1604/202*100</f>
        <v>8.4158415841584162</v>
      </c>
      <c r="G1604" s="39">
        <v>65</v>
      </c>
      <c r="H1604" s="24">
        <f t="shared" ref="H1604:H1607" si="214">G1604/406*100</f>
        <v>16.009852216748769</v>
      </c>
    </row>
    <row r="1605" spans="1:8" ht="14.5" x14ac:dyDescent="0.35">
      <c r="A1605" s="15">
        <v>3</v>
      </c>
      <c r="B1605" s="130" t="s">
        <v>979</v>
      </c>
      <c r="C1605" s="128">
        <v>224</v>
      </c>
      <c r="D1605" s="120">
        <f t="shared" si="212"/>
        <v>44.35643564356436</v>
      </c>
      <c r="E1605" s="119">
        <v>73</v>
      </c>
      <c r="F1605" s="120">
        <f t="shared" si="213"/>
        <v>36.138613861386141</v>
      </c>
      <c r="G1605" s="39">
        <v>191</v>
      </c>
      <c r="H1605" s="24">
        <f t="shared" si="214"/>
        <v>47.044334975369459</v>
      </c>
    </row>
    <row r="1606" spans="1:8" ht="14.5" x14ac:dyDescent="0.35">
      <c r="A1606" s="15">
        <v>4</v>
      </c>
      <c r="B1606" s="130" t="s">
        <v>980</v>
      </c>
      <c r="C1606" s="128">
        <v>203</v>
      </c>
      <c r="D1606" s="120">
        <f t="shared" si="212"/>
        <v>40.198019801980202</v>
      </c>
      <c r="E1606" s="119">
        <v>110</v>
      </c>
      <c r="F1606" s="120">
        <f t="shared" si="213"/>
        <v>54.455445544554458</v>
      </c>
      <c r="G1606" s="39">
        <v>148</v>
      </c>
      <c r="H1606" s="24">
        <f t="shared" si="214"/>
        <v>36.453201970443352</v>
      </c>
    </row>
    <row r="1607" spans="1:8" ht="13.4" customHeight="1" x14ac:dyDescent="0.35">
      <c r="A1607" s="7">
        <v>9</v>
      </c>
      <c r="B1607" s="125" t="s">
        <v>981</v>
      </c>
      <c r="C1607" s="143">
        <v>0</v>
      </c>
      <c r="D1607" s="120">
        <f t="shared" si="212"/>
        <v>0</v>
      </c>
      <c r="E1607" s="144">
        <v>0</v>
      </c>
      <c r="F1607" s="120">
        <f t="shared" si="213"/>
        <v>0</v>
      </c>
      <c r="G1607" s="39">
        <v>0</v>
      </c>
      <c r="H1607" s="24">
        <f t="shared" si="214"/>
        <v>0</v>
      </c>
    </row>
    <row r="1608" spans="1:8" ht="13.4" customHeight="1" x14ac:dyDescent="0.35">
      <c r="B1608" s="121"/>
      <c r="C1608" s="121"/>
      <c r="D1608" s="121"/>
      <c r="E1608" s="145"/>
      <c r="F1608" s="121"/>
    </row>
    <row r="1609" spans="1:8" ht="13.4" customHeight="1" x14ac:dyDescent="0.35">
      <c r="B1609" s="121"/>
      <c r="C1609" s="121"/>
      <c r="D1609" s="121"/>
      <c r="E1609" s="121"/>
      <c r="F1609" s="121"/>
    </row>
    <row r="1610" spans="1:8" ht="40.4" customHeight="1" x14ac:dyDescent="0.35">
      <c r="B1610" s="88" t="s">
        <v>990</v>
      </c>
      <c r="C1610" s="88"/>
      <c r="D1610" s="88"/>
      <c r="E1610" s="88"/>
      <c r="F1610" s="89"/>
      <c r="G1610" s="6"/>
    </row>
    <row r="1611" spans="1:8" ht="29.25" customHeight="1" x14ac:dyDescent="0.35">
      <c r="A1611" s="7"/>
      <c r="B1611" s="7"/>
      <c r="C1611" s="90" t="s">
        <v>216</v>
      </c>
      <c r="D1611" s="91"/>
      <c r="E1611" s="90" t="s">
        <v>3</v>
      </c>
      <c r="F1611" s="91"/>
      <c r="G1611" s="92" t="s">
        <v>4</v>
      </c>
      <c r="H1611" s="93"/>
    </row>
    <row r="1612" spans="1:8" ht="15.75" customHeight="1" x14ac:dyDescent="0.35">
      <c r="A1612" s="7"/>
      <c r="B1612" s="7"/>
      <c r="C1612" s="34" t="s">
        <v>1000</v>
      </c>
      <c r="D1612" s="8" t="s">
        <v>1001</v>
      </c>
      <c r="E1612" s="34" t="s">
        <v>1000</v>
      </c>
      <c r="F1612" s="8" t="s">
        <v>1001</v>
      </c>
      <c r="G1612" s="34" t="s">
        <v>1000</v>
      </c>
      <c r="H1612" s="8" t="s">
        <v>1001</v>
      </c>
    </row>
    <row r="1613" spans="1:8" ht="14.25" customHeight="1" x14ac:dyDescent="0.35">
      <c r="A1613" s="15">
        <v>1</v>
      </c>
      <c r="B1613" s="13" t="s">
        <v>991</v>
      </c>
      <c r="C1613" s="34">
        <v>484</v>
      </c>
      <c r="D1613" s="24">
        <f>C1613/505*100</f>
        <v>95.841584158415841</v>
      </c>
      <c r="E1613" s="34">
        <v>193</v>
      </c>
      <c r="F1613" s="24">
        <f>E1613/202*100</f>
        <v>95.544554455445535</v>
      </c>
      <c r="G1613" s="10">
        <v>390</v>
      </c>
      <c r="H1613" s="24">
        <f>G1613/406*100</f>
        <v>96.059113300492612</v>
      </c>
    </row>
    <row r="1614" spans="1:8" ht="14.25" customHeight="1" x14ac:dyDescent="0.35">
      <c r="A1614" s="15">
        <v>2</v>
      </c>
      <c r="B1614" s="13" t="s">
        <v>992</v>
      </c>
      <c r="C1614" s="34">
        <v>3</v>
      </c>
      <c r="D1614" s="24">
        <f t="shared" ref="D1614:D1618" si="215">C1614/505*100</f>
        <v>0.59405940594059403</v>
      </c>
      <c r="E1614" s="34">
        <v>1</v>
      </c>
      <c r="F1614" s="24">
        <f t="shared" ref="F1614:F1618" si="216">E1614/202*100</f>
        <v>0.49504950495049505</v>
      </c>
      <c r="G1614" s="39">
        <v>2</v>
      </c>
      <c r="H1614" s="24">
        <f t="shared" ref="H1614:H1618" si="217">G1614/406*100</f>
        <v>0.49261083743842365</v>
      </c>
    </row>
    <row r="1615" spans="1:8" ht="14.25" customHeight="1" x14ac:dyDescent="0.35">
      <c r="A1615" s="15">
        <v>3</v>
      </c>
      <c r="B1615" s="13" t="s">
        <v>985</v>
      </c>
      <c r="C1615" s="34">
        <v>10</v>
      </c>
      <c r="D1615" s="24">
        <f t="shared" si="215"/>
        <v>1.9801980198019802</v>
      </c>
      <c r="E1615" s="34">
        <v>3</v>
      </c>
      <c r="F1615" s="24">
        <f t="shared" si="216"/>
        <v>1.4851485148514851</v>
      </c>
      <c r="G1615" s="39">
        <v>8</v>
      </c>
      <c r="H1615" s="24">
        <f t="shared" si="217"/>
        <v>1.9704433497536946</v>
      </c>
    </row>
    <row r="1616" spans="1:8" ht="14.25" customHeight="1" x14ac:dyDescent="0.35">
      <c r="A1616" s="15">
        <v>4</v>
      </c>
      <c r="B1616" s="13" t="s">
        <v>986</v>
      </c>
      <c r="C1616" s="34">
        <v>1</v>
      </c>
      <c r="D1616" s="24">
        <f t="shared" si="215"/>
        <v>0.19801980198019803</v>
      </c>
      <c r="E1616" s="34">
        <v>0</v>
      </c>
      <c r="F1616" s="24">
        <f t="shared" si="216"/>
        <v>0</v>
      </c>
      <c r="G1616" s="39">
        <v>1</v>
      </c>
      <c r="H1616" s="24">
        <f t="shared" si="217"/>
        <v>0.24630541871921183</v>
      </c>
    </row>
    <row r="1617" spans="1:8" ht="14.25" customHeight="1" x14ac:dyDescent="0.35">
      <c r="A1617" s="7">
        <v>5</v>
      </c>
      <c r="B1617" s="7" t="s">
        <v>993</v>
      </c>
      <c r="C1617" s="36">
        <v>0</v>
      </c>
      <c r="D1617" s="24">
        <f t="shared" si="215"/>
        <v>0</v>
      </c>
      <c r="E1617" s="36">
        <v>3</v>
      </c>
      <c r="F1617" s="24">
        <f t="shared" si="216"/>
        <v>1.4851485148514851</v>
      </c>
      <c r="G1617" s="39">
        <v>0</v>
      </c>
      <c r="H1617" s="24">
        <f t="shared" si="217"/>
        <v>0</v>
      </c>
    </row>
    <row r="1618" spans="1:8" ht="14.25" customHeight="1" x14ac:dyDescent="0.35">
      <c r="A1618" s="7">
        <v>6</v>
      </c>
      <c r="B1618" s="7" t="s">
        <v>988</v>
      </c>
      <c r="C1618" s="36">
        <v>7</v>
      </c>
      <c r="D1618" s="24">
        <f t="shared" si="215"/>
        <v>1.3861386138613863</v>
      </c>
      <c r="E1618" s="36">
        <v>2</v>
      </c>
      <c r="F1618" s="24">
        <f t="shared" si="216"/>
        <v>0.99009900990099009</v>
      </c>
      <c r="G1618" s="39">
        <v>5</v>
      </c>
      <c r="H1618" s="24">
        <f t="shared" si="217"/>
        <v>1.2315270935960592</v>
      </c>
    </row>
    <row r="1621" spans="1:8" ht="40.4" customHeight="1" x14ac:dyDescent="0.35">
      <c r="B1621" s="88" t="s">
        <v>994</v>
      </c>
      <c r="C1621" s="88"/>
      <c r="D1621" s="88"/>
      <c r="E1621" s="88"/>
      <c r="F1621" s="89"/>
      <c r="G1621" s="6"/>
    </row>
    <row r="1622" spans="1:8" ht="29.25" customHeight="1" x14ac:dyDescent="0.35">
      <c r="A1622" s="7"/>
      <c r="B1622" s="7"/>
      <c r="C1622" s="90" t="s">
        <v>216</v>
      </c>
      <c r="D1622" s="91"/>
      <c r="E1622" s="90" t="s">
        <v>3</v>
      </c>
      <c r="F1622" s="91"/>
      <c r="G1622" s="92" t="s">
        <v>4</v>
      </c>
      <c r="H1622" s="93"/>
    </row>
    <row r="1623" spans="1:8" ht="15.75" customHeight="1" x14ac:dyDescent="0.35">
      <c r="A1623" s="7"/>
      <c r="B1623" s="7"/>
      <c r="C1623" s="34" t="s">
        <v>1000</v>
      </c>
      <c r="D1623" s="8" t="s">
        <v>1001</v>
      </c>
      <c r="E1623" s="34" t="s">
        <v>1000</v>
      </c>
      <c r="F1623" s="8" t="s">
        <v>1001</v>
      </c>
      <c r="G1623" s="34" t="s">
        <v>1000</v>
      </c>
      <c r="H1623" s="8" t="s">
        <v>1001</v>
      </c>
    </row>
    <row r="1624" spans="1:8" ht="14.25" customHeight="1" x14ac:dyDescent="0.35">
      <c r="A1624" s="15">
        <v>1</v>
      </c>
      <c r="B1624" s="13" t="s">
        <v>995</v>
      </c>
      <c r="C1624" s="34">
        <v>282</v>
      </c>
      <c r="D1624" s="24">
        <f>C1624/505*100</f>
        <v>55.841584158415849</v>
      </c>
      <c r="E1624" s="34">
        <v>134</v>
      </c>
      <c r="F1624" s="24">
        <f>E1624/202*100</f>
        <v>66.336633663366342</v>
      </c>
      <c r="G1624" s="10">
        <v>216</v>
      </c>
      <c r="H1624" s="24">
        <f>G1624/406*100</f>
        <v>53.201970443349758</v>
      </c>
    </row>
    <row r="1625" spans="1:8" ht="14.25" customHeight="1" x14ac:dyDescent="0.35">
      <c r="A1625" s="15">
        <v>2</v>
      </c>
      <c r="B1625" s="13" t="s">
        <v>996</v>
      </c>
      <c r="C1625" s="34">
        <v>142</v>
      </c>
      <c r="D1625" s="24">
        <f t="shared" ref="D1625:D1628" si="218">C1625/505*100</f>
        <v>28.118811881188122</v>
      </c>
      <c r="E1625" s="39">
        <v>42</v>
      </c>
      <c r="F1625" s="24">
        <f t="shared" ref="F1625:F1628" si="219">E1625/202*100</f>
        <v>20.792079207920793</v>
      </c>
      <c r="G1625" s="39">
        <v>119</v>
      </c>
      <c r="H1625" s="24">
        <f t="shared" ref="H1625:H1628" si="220">G1625/406*100</f>
        <v>29.310344827586203</v>
      </c>
    </row>
    <row r="1626" spans="1:8" ht="14.25" customHeight="1" x14ac:dyDescent="0.35">
      <c r="A1626" s="15">
        <v>3</v>
      </c>
      <c r="B1626" s="130" t="s">
        <v>997</v>
      </c>
      <c r="C1626" s="34">
        <v>46</v>
      </c>
      <c r="D1626" s="24">
        <f t="shared" si="218"/>
        <v>9.1089108910891081</v>
      </c>
      <c r="E1626" s="39">
        <v>14</v>
      </c>
      <c r="F1626" s="24">
        <f t="shared" si="219"/>
        <v>6.9306930693069315</v>
      </c>
      <c r="G1626" s="39">
        <v>40</v>
      </c>
      <c r="H1626" s="24">
        <f t="shared" si="220"/>
        <v>9.8522167487684733</v>
      </c>
    </row>
    <row r="1627" spans="1:8" ht="14.25" customHeight="1" x14ac:dyDescent="0.35">
      <c r="A1627" s="15">
        <v>4</v>
      </c>
      <c r="B1627" s="130" t="s">
        <v>998</v>
      </c>
      <c r="C1627" s="34">
        <v>0</v>
      </c>
      <c r="D1627" s="24">
        <f t="shared" si="218"/>
        <v>0</v>
      </c>
      <c r="E1627" s="39">
        <v>1</v>
      </c>
      <c r="F1627" s="24">
        <f t="shared" si="219"/>
        <v>0.49504950495049505</v>
      </c>
      <c r="G1627" s="39">
        <v>0</v>
      </c>
      <c r="H1627" s="24">
        <f t="shared" si="220"/>
        <v>0</v>
      </c>
    </row>
    <row r="1628" spans="1:8" ht="14.25" customHeight="1" x14ac:dyDescent="0.35">
      <c r="A1628" s="7">
        <v>5</v>
      </c>
      <c r="B1628" s="125" t="s">
        <v>999</v>
      </c>
      <c r="C1628" s="36">
        <v>35</v>
      </c>
      <c r="D1628" s="24">
        <f t="shared" si="218"/>
        <v>6.9306930693069315</v>
      </c>
      <c r="E1628" s="39">
        <v>11</v>
      </c>
      <c r="F1628" s="24">
        <f t="shared" si="219"/>
        <v>5.4455445544554459</v>
      </c>
      <c r="G1628" s="39">
        <v>31</v>
      </c>
      <c r="H1628" s="24">
        <f t="shared" si="220"/>
        <v>7.6354679802955667</v>
      </c>
    </row>
  </sheetData>
  <mergeCells count="313">
    <mergeCell ref="G1526:H1526"/>
    <mergeCell ref="C1236:D1236"/>
    <mergeCell ref="E1236:F1236"/>
    <mergeCell ref="G1236:H1236"/>
    <mergeCell ref="C654:D654"/>
    <mergeCell ref="E654:F654"/>
    <mergeCell ref="G654:H654"/>
    <mergeCell ref="I654:J654"/>
    <mergeCell ref="C752:D752"/>
    <mergeCell ref="E752:F752"/>
    <mergeCell ref="G752:H752"/>
    <mergeCell ref="I752:J752"/>
    <mergeCell ref="B749:F749"/>
    <mergeCell ref="C843:D843"/>
    <mergeCell ref="E843:F843"/>
    <mergeCell ref="G843:H843"/>
    <mergeCell ref="I843:J843"/>
    <mergeCell ref="B839:F839"/>
    <mergeCell ref="B1515:F1515"/>
    <mergeCell ref="C1517:D1517"/>
    <mergeCell ref="B1524:F1524"/>
    <mergeCell ref="B1525:F1525"/>
    <mergeCell ref="C1526:D1526"/>
    <mergeCell ref="E1526:F1526"/>
    <mergeCell ref="B1610:F1610"/>
    <mergeCell ref="C1611:D1611"/>
    <mergeCell ref="E1611:F1611"/>
    <mergeCell ref="G1611:H1611"/>
    <mergeCell ref="B1621:F1621"/>
    <mergeCell ref="C1622:D1622"/>
    <mergeCell ref="E1622:F1622"/>
    <mergeCell ref="G1622:H1622"/>
    <mergeCell ref="B1589:F1589"/>
    <mergeCell ref="C1590:D1590"/>
    <mergeCell ref="E1590:F1590"/>
    <mergeCell ref="G1590:H1590"/>
    <mergeCell ref="B1600:F1600"/>
    <mergeCell ref="C1601:D1601"/>
    <mergeCell ref="E1601:F1601"/>
    <mergeCell ref="G1601:H1601"/>
    <mergeCell ref="B1572:F1572"/>
    <mergeCell ref="C1573:D1573"/>
    <mergeCell ref="E1573:F1573"/>
    <mergeCell ref="G1573:H1573"/>
    <mergeCell ref="B1579:F1579"/>
    <mergeCell ref="C1580:D1580"/>
    <mergeCell ref="E1580:F1580"/>
    <mergeCell ref="G1580:H1580"/>
    <mergeCell ref="B1543:F1543"/>
    <mergeCell ref="C1545:D1545"/>
    <mergeCell ref="E1545:F1545"/>
    <mergeCell ref="B1552:F1552"/>
    <mergeCell ref="B1553:F1553"/>
    <mergeCell ref="C1554:D1554"/>
    <mergeCell ref="E1554:F1554"/>
    <mergeCell ref="B1490:F1490"/>
    <mergeCell ref="C1491:D1491"/>
    <mergeCell ref="E1491:F1491"/>
    <mergeCell ref="G1491:H1491"/>
    <mergeCell ref="B1499:F1499"/>
    <mergeCell ref="C1500:D1500"/>
    <mergeCell ref="E1500:F1500"/>
    <mergeCell ref="G1500:H1500"/>
    <mergeCell ref="B1465:F1465"/>
    <mergeCell ref="B1466:F1466"/>
    <mergeCell ref="C1467:D1467"/>
    <mergeCell ref="B1480:F1480"/>
    <mergeCell ref="B1481:F1481"/>
    <mergeCell ref="B1489:F1489"/>
    <mergeCell ref="C1444:D1444"/>
    <mergeCell ref="E1444:F1444"/>
    <mergeCell ref="G1444:H1444"/>
    <mergeCell ref="B1457:F1457"/>
    <mergeCell ref="B1458:F1458"/>
    <mergeCell ref="C1459:D1459"/>
    <mergeCell ref="B1434:F1434"/>
    <mergeCell ref="B1435:F1435"/>
    <mergeCell ref="C1436:D1436"/>
    <mergeCell ref="E1436:F1436"/>
    <mergeCell ref="G1436:H1436"/>
    <mergeCell ref="B1442:F1442"/>
    <mergeCell ref="C1419:D1419"/>
    <mergeCell ref="E1419:F1419"/>
    <mergeCell ref="G1419:H1419"/>
    <mergeCell ref="B1425:F1425"/>
    <mergeCell ref="C1426:D1426"/>
    <mergeCell ref="E1426:F1426"/>
    <mergeCell ref="G1426:H1426"/>
    <mergeCell ref="D1394:H1394"/>
    <mergeCell ref="C1397:D1397"/>
    <mergeCell ref="E1397:F1397"/>
    <mergeCell ref="G1397:H1397"/>
    <mergeCell ref="D1416:H1416"/>
    <mergeCell ref="B1418:F1418"/>
    <mergeCell ref="B1351:F1351"/>
    <mergeCell ref="C1353:D1353"/>
    <mergeCell ref="E1353:F1353"/>
    <mergeCell ref="G1353:H1353"/>
    <mergeCell ref="D1372:H1372"/>
    <mergeCell ref="C1375:D1375"/>
    <mergeCell ref="E1375:F1375"/>
    <mergeCell ref="G1375:H1375"/>
    <mergeCell ref="B1225:F1225"/>
    <mergeCell ref="C1227:D1227"/>
    <mergeCell ref="E1227:F1227"/>
    <mergeCell ref="G1227:H1227"/>
    <mergeCell ref="B1235:F1235"/>
    <mergeCell ref="C1197:D1197"/>
    <mergeCell ref="E1197:F1197"/>
    <mergeCell ref="G1197:H1197"/>
    <mergeCell ref="B1217:F1217"/>
    <mergeCell ref="C1218:D1218"/>
    <mergeCell ref="E1218:F1218"/>
    <mergeCell ref="G1218:H1218"/>
    <mergeCell ref="D1182:H1182"/>
    <mergeCell ref="C1185:D1185"/>
    <mergeCell ref="E1185:F1185"/>
    <mergeCell ref="G1185:H1185"/>
    <mergeCell ref="D1194:H1194"/>
    <mergeCell ref="B1196:F1196"/>
    <mergeCell ref="C1161:D1161"/>
    <mergeCell ref="E1161:F1161"/>
    <mergeCell ref="G1161:H1161"/>
    <mergeCell ref="D1170:H1170"/>
    <mergeCell ref="C1173:D1173"/>
    <mergeCell ref="E1173:F1173"/>
    <mergeCell ref="G1173:H1173"/>
    <mergeCell ref="D1144:H1144"/>
    <mergeCell ref="C1148:D1148"/>
    <mergeCell ref="E1148:F1148"/>
    <mergeCell ref="G1148:H1148"/>
    <mergeCell ref="D1157:H1157"/>
    <mergeCell ref="B1159:F1159"/>
    <mergeCell ref="C1123:D1123"/>
    <mergeCell ref="E1123:F1123"/>
    <mergeCell ref="G1123:H1123"/>
    <mergeCell ref="D1132:H1132"/>
    <mergeCell ref="C1135:D1135"/>
    <mergeCell ref="E1135:F1135"/>
    <mergeCell ref="G1135:H1135"/>
    <mergeCell ref="D1107:H1107"/>
    <mergeCell ref="C1110:D1110"/>
    <mergeCell ref="E1110:F1110"/>
    <mergeCell ref="G1110:H1110"/>
    <mergeCell ref="D1119:H1119"/>
    <mergeCell ref="B1121:F1121"/>
    <mergeCell ref="C1086:D1086"/>
    <mergeCell ref="E1086:F1086"/>
    <mergeCell ref="G1086:H1086"/>
    <mergeCell ref="D1095:H1095"/>
    <mergeCell ref="C1098:D1098"/>
    <mergeCell ref="E1098:F1098"/>
    <mergeCell ref="G1098:H1098"/>
    <mergeCell ref="D1064:H1064"/>
    <mergeCell ref="C1067:D1067"/>
    <mergeCell ref="E1067:F1067"/>
    <mergeCell ref="G1067:H1067"/>
    <mergeCell ref="D1082:H1082"/>
    <mergeCell ref="B1084:F1084"/>
    <mergeCell ref="C1031:D1031"/>
    <mergeCell ref="E1031:F1031"/>
    <mergeCell ref="G1031:H1031"/>
    <mergeCell ref="D1046:H1046"/>
    <mergeCell ref="C1049:D1049"/>
    <mergeCell ref="E1049:F1049"/>
    <mergeCell ref="G1049:H1049"/>
    <mergeCell ref="D1008:H1008"/>
    <mergeCell ref="B1011:F1011"/>
    <mergeCell ref="C1012:D1012"/>
    <mergeCell ref="E1012:F1012"/>
    <mergeCell ref="G1012:H1012"/>
    <mergeCell ref="B1029:F1029"/>
    <mergeCell ref="C983:D983"/>
    <mergeCell ref="E983:F983"/>
    <mergeCell ref="G983:H983"/>
    <mergeCell ref="B991:F991"/>
    <mergeCell ref="C995:D995"/>
    <mergeCell ref="E995:F995"/>
    <mergeCell ref="G995:H995"/>
    <mergeCell ref="D961:H961"/>
    <mergeCell ref="B963:F963"/>
    <mergeCell ref="B964:F964"/>
    <mergeCell ref="C966:D966"/>
    <mergeCell ref="E966:F966"/>
    <mergeCell ref="B982:F982"/>
    <mergeCell ref="D933:H933"/>
    <mergeCell ref="C936:D936"/>
    <mergeCell ref="E936:F936"/>
    <mergeCell ref="G936:H936"/>
    <mergeCell ref="D947:H947"/>
    <mergeCell ref="C950:D950"/>
    <mergeCell ref="E950:F950"/>
    <mergeCell ref="G950:H950"/>
    <mergeCell ref="C907:D907"/>
    <mergeCell ref="E907:F907"/>
    <mergeCell ref="G907:H907"/>
    <mergeCell ref="B918:F918"/>
    <mergeCell ref="C922:D922"/>
    <mergeCell ref="E922:F922"/>
    <mergeCell ref="G922:H922"/>
    <mergeCell ref="B879:F879"/>
    <mergeCell ref="C883:D883"/>
    <mergeCell ref="E883:F883"/>
    <mergeCell ref="G883:H883"/>
    <mergeCell ref="C895:D895"/>
    <mergeCell ref="E895:F895"/>
    <mergeCell ref="G895:H895"/>
    <mergeCell ref="C503:D503"/>
    <mergeCell ref="E503:F503"/>
    <mergeCell ref="G503:H503"/>
    <mergeCell ref="A505:F505"/>
    <mergeCell ref="A541:F541"/>
    <mergeCell ref="B652:F652"/>
    <mergeCell ref="C325:D325"/>
    <mergeCell ref="E325:F325"/>
    <mergeCell ref="G325:H325"/>
    <mergeCell ref="A327:F327"/>
    <mergeCell ref="A363:F363"/>
    <mergeCell ref="B502:F502"/>
    <mergeCell ref="D302:H302"/>
    <mergeCell ref="C305:D305"/>
    <mergeCell ref="E305:F305"/>
    <mergeCell ref="G305:H305"/>
    <mergeCell ref="D321:H321"/>
    <mergeCell ref="B324:F324"/>
    <mergeCell ref="B250:F250"/>
    <mergeCell ref="C251:D251"/>
    <mergeCell ref="E251:F251"/>
    <mergeCell ref="G251:H251"/>
    <mergeCell ref="B282:F282"/>
    <mergeCell ref="C286:D286"/>
    <mergeCell ref="E286:F286"/>
    <mergeCell ref="G286:H286"/>
    <mergeCell ref="B205:F205"/>
    <mergeCell ref="C207:D207"/>
    <mergeCell ref="E207:F207"/>
    <mergeCell ref="G207:H207"/>
    <mergeCell ref="B218:F218"/>
    <mergeCell ref="C219:D219"/>
    <mergeCell ref="E219:F219"/>
    <mergeCell ref="G219:H219"/>
    <mergeCell ref="B167:F167"/>
    <mergeCell ref="C169:D169"/>
    <mergeCell ref="E169:F169"/>
    <mergeCell ref="G169:H169"/>
    <mergeCell ref="B198:F198"/>
    <mergeCell ref="C199:D199"/>
    <mergeCell ref="E199:F199"/>
    <mergeCell ref="G199:H199"/>
    <mergeCell ref="B145:F145"/>
    <mergeCell ref="C147:D147"/>
    <mergeCell ref="E147:F147"/>
    <mergeCell ref="G147:H147"/>
    <mergeCell ref="B156:F156"/>
    <mergeCell ref="C158:D158"/>
    <mergeCell ref="E158:F158"/>
    <mergeCell ref="G158:H158"/>
    <mergeCell ref="B118:F118"/>
    <mergeCell ref="C119:D119"/>
    <mergeCell ref="E119:F119"/>
    <mergeCell ref="G119:H119"/>
    <mergeCell ref="B135:F135"/>
    <mergeCell ref="C137:D137"/>
    <mergeCell ref="E137:F137"/>
    <mergeCell ref="G137:H137"/>
    <mergeCell ref="B98:F98"/>
    <mergeCell ref="C99:D99"/>
    <mergeCell ref="E99:F99"/>
    <mergeCell ref="G99:H99"/>
    <mergeCell ref="B108:F108"/>
    <mergeCell ref="C109:D109"/>
    <mergeCell ref="E109:F109"/>
    <mergeCell ref="G109:H109"/>
    <mergeCell ref="B78:F78"/>
    <mergeCell ref="C79:D79"/>
    <mergeCell ref="E79:F79"/>
    <mergeCell ref="G79:H79"/>
    <mergeCell ref="B88:F88"/>
    <mergeCell ref="C89:D89"/>
    <mergeCell ref="E89:F89"/>
    <mergeCell ref="G89:H89"/>
    <mergeCell ref="B64:F64"/>
    <mergeCell ref="C65:D65"/>
    <mergeCell ref="E65:F65"/>
    <mergeCell ref="G65:H65"/>
    <mergeCell ref="B71:F71"/>
    <mergeCell ref="C72:D72"/>
    <mergeCell ref="E72:F72"/>
    <mergeCell ref="G72:H72"/>
    <mergeCell ref="C49:D49"/>
    <mergeCell ref="E49:F49"/>
    <mergeCell ref="G49:H49"/>
    <mergeCell ref="B56:F56"/>
    <mergeCell ref="C57:D57"/>
    <mergeCell ref="E57:F57"/>
    <mergeCell ref="G57:H57"/>
    <mergeCell ref="B22:F22"/>
    <mergeCell ref="C23:D23"/>
    <mergeCell ref="E23:F23"/>
    <mergeCell ref="G23:H23"/>
    <mergeCell ref="B35:F35"/>
    <mergeCell ref="C36:D36"/>
    <mergeCell ref="E36:F36"/>
    <mergeCell ref="G36:H36"/>
    <mergeCell ref="B8:F8"/>
    <mergeCell ref="C9:D9"/>
    <mergeCell ref="E9:F9"/>
    <mergeCell ref="G9:H9"/>
    <mergeCell ref="B15:F15"/>
    <mergeCell ref="C16:D16"/>
    <mergeCell ref="E16:F16"/>
    <mergeCell ref="G16:H16"/>
    <mergeCell ref="B48:F48"/>
  </mergeCells>
  <pageMargins left="0.7" right="0.7" top="0.75" bottom="0.75" header="0.3" footer="0.3"/>
  <pageSetup paperSize="9" orientation="portrait" r:id="rId1"/>
  <ignoredErrors>
    <ignoredError sqref="A1238:A134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FREQUENCIES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Soňa Wimmerová</dc:creator>
  <cp:lastModifiedBy>Renáta Hall</cp:lastModifiedBy>
  <dcterms:created xsi:type="dcterms:W3CDTF">2024-10-02T13:32:56Z</dcterms:created>
  <dcterms:modified xsi:type="dcterms:W3CDTF">2024-10-20T20:26:22Z</dcterms:modified>
</cp:coreProperties>
</file>